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4" windowHeight="0" firstSheet="2" activeTab="5"/>
  </bookViews>
  <sheets>
    <sheet name="VARIANT1 Cycle time c given" sheetId="1" r:id="rId1"/>
    <sheet name="VARIANT2 # of stations m given" sheetId="2" r:id="rId2"/>
    <sheet name="VARIANT3 weighted objective" sheetId="3" r:id="rId3"/>
    <sheet name="Starting Solution - unbalanced" sheetId="4" r:id="rId4"/>
    <sheet name="tau_kv tau_kv" sheetId="5" r:id="rId5"/>
    <sheet name="Computation of tau_kv" sheetId="6" r:id="rId6"/>
  </sheets>
  <definedNames>
    <definedName name="solver_adj" localSheetId="0" hidden="1">'VARIANT1 Cycle time c given'!$B$19:$E$30</definedName>
    <definedName name="solver_adj" localSheetId="1" hidden="1">'VARIANT2 # of stations m given'!$B$19:$E$30,'VARIANT2 # of stations m given'!$C$16</definedName>
    <definedName name="solver_adj" localSheetId="2" hidden="1">'VARIANT3 weighted objective'!$B$19:$E$30,'VARIANT3 weighted objective'!$B$16</definedName>
    <definedName name="solver_cvg" localSheetId="0" hidden="1">0.00001</definedName>
    <definedName name="solver_cvg" localSheetId="1" hidden="1">0.0001</definedName>
    <definedName name="solver_cvg" localSheetId="2" hidden="1">0.00001</definedName>
    <definedName name="solver_drv" localSheetId="0" hidden="1">2</definedName>
    <definedName name="solver_drv" localSheetId="1" hidden="1">1</definedName>
    <definedName name="solver_drv" localSheetId="2" hidden="1">2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1000</definedName>
    <definedName name="solver_itr" localSheetId="1" hidden="1">100</definedName>
    <definedName name="solver_itr" localSheetId="2" hidden="1">1000</definedName>
    <definedName name="solver_lhs1" localSheetId="0" hidden="1">'VARIANT1 Cycle time c given'!$G$21</definedName>
    <definedName name="solver_lhs1" localSheetId="1" hidden="1">'VARIANT2 # of stations m given'!$G$29</definedName>
    <definedName name="solver_lhs1" localSheetId="2" hidden="1">'VARIANT3 weighted objective'!$F$19:$F$30</definedName>
    <definedName name="solver_lhs10" localSheetId="0" hidden="1">'VARIANT1 Cycle time c given'!$G$26</definedName>
    <definedName name="solver_lhs10" localSheetId="1" hidden="1">'VARIANT2 # of stations m given'!$G$21</definedName>
    <definedName name="solver_lhs10" localSheetId="2" hidden="1">'VARIANT3 weighted objective'!$G$23</definedName>
    <definedName name="solver_lhs11" localSheetId="0" hidden="1">'VARIANT1 Cycle time c given'!$G$20</definedName>
    <definedName name="solver_lhs11" localSheetId="1" hidden="1">'VARIANT2 # of stations m given'!$G$22</definedName>
    <definedName name="solver_lhs11" localSheetId="2" hidden="1">'VARIANT3 weighted objective'!$G$22</definedName>
    <definedName name="solver_lhs12" localSheetId="0" hidden="1">'VARIANT1 Cycle time c given'!$G$21</definedName>
    <definedName name="solver_lhs12" localSheetId="1" hidden="1">'VARIANT2 # of stations m given'!$G$23</definedName>
    <definedName name="solver_lhs12" localSheetId="2" hidden="1">'VARIANT3 weighted objective'!$G$24</definedName>
    <definedName name="solver_lhs13" localSheetId="0" hidden="1">'VARIANT1 Cycle time c given'!$G$27</definedName>
    <definedName name="solver_lhs13" localSheetId="1" hidden="1">'VARIANT2 # of stations m given'!$G$21</definedName>
    <definedName name="solver_lhs13" localSheetId="2" hidden="1">'VARIANT3 weighted objective'!$G$25</definedName>
    <definedName name="solver_lhs14" localSheetId="0" hidden="1">'VARIANT1 Cycle time c given'!$B$19:$E$30</definedName>
    <definedName name="solver_lhs14" localSheetId="1" hidden="1">'VARIANT2 # of stations m given'!$G$20</definedName>
    <definedName name="solver_lhs14" localSheetId="2" hidden="1">'VARIANT3 weighted objective'!$B$19:$E$30</definedName>
    <definedName name="solver_lhs15" localSheetId="0" hidden="1">'VARIANT1 Cycle time c given'!$G$29</definedName>
    <definedName name="solver_lhs15" localSheetId="1" hidden="1">'VARIANT2 # of stations m given'!$G$19</definedName>
    <definedName name="solver_lhs15" localSheetId="2" hidden="1">'VARIANT3 weighted objective'!$G$29</definedName>
    <definedName name="solver_lhs16" localSheetId="0" hidden="1">'VARIANT1 Cycle time c given'!$B$32:$E$32</definedName>
    <definedName name="solver_lhs16" localSheetId="1" hidden="1">'VARIANT2 # of stations m given'!$F$19:$F$30</definedName>
    <definedName name="solver_lhs16" localSheetId="2" hidden="1">'VARIANT3 weighted objective'!$B$32:$E$32</definedName>
    <definedName name="solver_lhs17" localSheetId="1" hidden="1">'VARIANT2 # of stations m given'!$G$19</definedName>
    <definedName name="solver_lhs2" localSheetId="0" hidden="1">'VARIANT1 Cycle time c given'!$G$23</definedName>
    <definedName name="solver_lhs2" localSheetId="1" hidden="1">'VARIANT2 # of stations m given'!$B$32:$E$32</definedName>
    <definedName name="solver_lhs2" localSheetId="2" hidden="1">'VARIANT3 weighted objective'!$G$19</definedName>
    <definedName name="solver_lhs3" localSheetId="0" hidden="1">'VARIANT1 Cycle time c given'!$G$22</definedName>
    <definedName name="solver_lhs3" localSheetId="1" hidden="1">'VARIANT2 # of stations m given'!$G$25</definedName>
    <definedName name="solver_lhs3" localSheetId="2" hidden="1">'VARIANT3 weighted objective'!$G$19</definedName>
    <definedName name="solver_lhs4" localSheetId="0" hidden="1">'VARIANT1 Cycle time c given'!$G$24</definedName>
    <definedName name="solver_lhs4" localSheetId="1" hidden="1">'VARIANT2 # of stations m given'!$G$26</definedName>
    <definedName name="solver_lhs4" localSheetId="2" hidden="1">'VARIANT3 weighted objective'!$G$21</definedName>
    <definedName name="solver_lhs5" localSheetId="0" hidden="1">'VARIANT1 Cycle time c given'!$G$19</definedName>
    <definedName name="solver_lhs5" localSheetId="1" hidden="1">'VARIANT2 # of stations m given'!$G$24</definedName>
    <definedName name="solver_lhs5" localSheetId="2" hidden="1">'VARIANT3 weighted objective'!$G$21</definedName>
    <definedName name="solver_lhs6" localSheetId="0" hidden="1">'VARIANT1 Cycle time c given'!$G$25</definedName>
    <definedName name="solver_lhs6" localSheetId="1" hidden="1">'VARIANT2 # of stations m given'!$G$30</definedName>
    <definedName name="solver_lhs6" localSheetId="2" hidden="1">'VARIANT3 weighted objective'!$G$20</definedName>
    <definedName name="solver_lhs7" localSheetId="0" hidden="1">'VARIANT1 Cycle time c given'!$G$19</definedName>
    <definedName name="solver_lhs7" localSheetId="1" hidden="1">'VARIANT2 # of stations m given'!$G$27</definedName>
    <definedName name="solver_lhs7" localSheetId="2" hidden="1">'VARIANT3 weighted objective'!$G$28</definedName>
    <definedName name="solver_lhs8" localSheetId="0" hidden="1">'VARIANT1 Cycle time c given'!$F$19:$F$30</definedName>
    <definedName name="solver_lhs8" localSheetId="1" hidden="1">'VARIANT2 # of stations m given'!$G$28</definedName>
    <definedName name="solver_lhs8" localSheetId="2" hidden="1">'VARIANT3 weighted objective'!$G$26</definedName>
    <definedName name="solver_lhs9" localSheetId="0" hidden="1">'VARIANT1 Cycle time c given'!$G$28</definedName>
    <definedName name="solver_lhs9" localSheetId="1" hidden="1">'VARIANT2 # of stations m given'!$B$19:$E$30</definedName>
    <definedName name="solver_lhs9" localSheetId="2" hidden="1">'VARIANT3 weighted objective'!$G$27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16</definedName>
    <definedName name="solver_num" localSheetId="1" hidden="1">17</definedName>
    <definedName name="solver_num" localSheetId="2" hidden="1">16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'VARIANT1 Cycle time c given'!$E$34</definedName>
    <definedName name="solver_opt" localSheetId="1" hidden="1">'VARIANT2 # of stations m given'!$C$16</definedName>
    <definedName name="solver_opt" localSheetId="2" hidden="1">'VARIANT3 weighted objective'!$D$36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2</definedName>
    <definedName name="solver_rbv" localSheetId="1" hidden="1">1</definedName>
    <definedName name="solver_rbv" localSheetId="2" hidden="1">2</definedName>
    <definedName name="solver_rel1" localSheetId="0" hidden="1">1</definedName>
    <definedName name="solver_rel1" localSheetId="1" hidden="1">1</definedName>
    <definedName name="solver_rel1" localSheetId="2" hidden="1">2</definedName>
    <definedName name="solver_rel10" localSheetId="0" hidden="1">1</definedName>
    <definedName name="solver_rel10" localSheetId="1" hidden="1">1</definedName>
    <definedName name="solver_rel10" localSheetId="2" hidden="1">1</definedName>
    <definedName name="solver_rel11" localSheetId="0" hidden="1">1</definedName>
    <definedName name="solver_rel11" localSheetId="1" hidden="1">1</definedName>
    <definedName name="solver_rel11" localSheetId="2" hidden="1">1</definedName>
    <definedName name="solver_rel12" localSheetId="0" hidden="1">1</definedName>
    <definedName name="solver_rel12" localSheetId="1" hidden="1">1</definedName>
    <definedName name="solver_rel12" localSheetId="2" hidden="1">1</definedName>
    <definedName name="solver_rel13" localSheetId="0" hidden="1">1</definedName>
    <definedName name="solver_rel13" localSheetId="1" hidden="1">1</definedName>
    <definedName name="solver_rel13" localSheetId="2" hidden="1">1</definedName>
    <definedName name="solver_rel14" localSheetId="0" hidden="1">5</definedName>
    <definedName name="solver_rel14" localSheetId="1" hidden="1">1</definedName>
    <definedName name="solver_rel14" localSheetId="2" hidden="1">5</definedName>
    <definedName name="solver_rel15" localSheetId="0" hidden="1">1</definedName>
    <definedName name="solver_rel15" localSheetId="1" hidden="1">1</definedName>
    <definedName name="solver_rel15" localSheetId="2" hidden="1">1</definedName>
    <definedName name="solver_rel16" localSheetId="0" hidden="1">1</definedName>
    <definedName name="solver_rel16" localSheetId="1" hidden="1">2</definedName>
    <definedName name="solver_rel16" localSheetId="2" hidden="1">1</definedName>
    <definedName name="solver_rel17" localSheetId="1" hidden="1">1</definedName>
    <definedName name="solver_rel2" localSheetId="0" hidden="1">1</definedName>
    <definedName name="solver_rel2" localSheetId="1" hidden="1">1</definedName>
    <definedName name="solver_rel2" localSheetId="2" hidden="1">1</definedName>
    <definedName name="solver_rel3" localSheetId="0" hidden="1">1</definedName>
    <definedName name="solver_rel3" localSheetId="1" hidden="1">1</definedName>
    <definedName name="solver_rel3" localSheetId="2" hidden="1">1</definedName>
    <definedName name="solver_rel4" localSheetId="0" hidden="1">1</definedName>
    <definedName name="solver_rel4" localSheetId="1" hidden="1">1</definedName>
    <definedName name="solver_rel4" localSheetId="2" hidden="1">1</definedName>
    <definedName name="solver_rel5" localSheetId="0" hidden="1">1</definedName>
    <definedName name="solver_rel5" localSheetId="1" hidden="1">1</definedName>
    <definedName name="solver_rel5" localSheetId="2" hidden="1">1</definedName>
    <definedName name="solver_rel6" localSheetId="0" hidden="1">1</definedName>
    <definedName name="solver_rel6" localSheetId="1" hidden="1">1</definedName>
    <definedName name="solver_rel6" localSheetId="2" hidden="1">1</definedName>
    <definedName name="solver_rel7" localSheetId="0" hidden="1">1</definedName>
    <definedName name="solver_rel7" localSheetId="1" hidden="1">1</definedName>
    <definedName name="solver_rel7" localSheetId="2" hidden="1">1</definedName>
    <definedName name="solver_rel8" localSheetId="0" hidden="1">2</definedName>
    <definedName name="solver_rel8" localSheetId="1" hidden="1">1</definedName>
    <definedName name="solver_rel8" localSheetId="2" hidden="1">1</definedName>
    <definedName name="solver_rel9" localSheetId="0" hidden="1">1</definedName>
    <definedName name="solver_rel9" localSheetId="1" hidden="1">5</definedName>
    <definedName name="solver_rel9" localSheetId="2" hidden="1">1</definedName>
    <definedName name="solver_rhs1" localSheetId="0" hidden="1">'VARIANT1 Cycle time c given'!$G$24</definedName>
    <definedName name="solver_rhs1" localSheetId="1" hidden="1">'VARIANT2 # of stations m given'!$G$30</definedName>
    <definedName name="solver_rhs1" localSheetId="2" hidden="1">1</definedName>
    <definedName name="solver_rhs10" localSheetId="0" hidden="1">'VARIANT1 Cycle time c given'!$G$29</definedName>
    <definedName name="solver_rhs10" localSheetId="1" hidden="1">'VARIANT2 # of stations m given'!$G$24</definedName>
    <definedName name="solver_rhs10" localSheetId="2" hidden="1">'VARIANT3 weighted objective'!$G$28</definedName>
    <definedName name="solver_rhs11" localSheetId="0" hidden="1">'VARIANT1 Cycle time c given'!$G$23</definedName>
    <definedName name="solver_rhs11" localSheetId="1" hidden="1">'VARIANT2 # of stations m given'!$G$25</definedName>
    <definedName name="solver_rhs11" localSheetId="2" hidden="1">'VARIANT3 weighted objective'!$G$25</definedName>
    <definedName name="solver_rhs12" localSheetId="0" hidden="1">'VARIANT1 Cycle time c given'!$G$25</definedName>
    <definedName name="solver_rhs12" localSheetId="1" hidden="1">'VARIANT2 # of stations m given'!$G$28</definedName>
    <definedName name="solver_rhs12" localSheetId="2" hidden="1">'VARIANT3 weighted objective'!$G$26</definedName>
    <definedName name="solver_rhs13" localSheetId="0" hidden="1">'VARIANT1 Cycle time c given'!$G$28</definedName>
    <definedName name="solver_rhs13" localSheetId="1" hidden="1">'VARIANT2 # of stations m given'!$G$25</definedName>
    <definedName name="solver_rhs13" localSheetId="2" hidden="1">'VARIANT3 weighted objective'!$G$27</definedName>
    <definedName name="solver_rhs14" localSheetId="0" hidden="1">Binär</definedName>
    <definedName name="solver_rhs14" localSheetId="1" hidden="1">'VARIANT2 # of stations m given'!$G$23</definedName>
    <definedName name="solver_rhs14" localSheetId="2" hidden="1">Binär</definedName>
    <definedName name="solver_rhs15" localSheetId="0" hidden="1">'VARIANT1 Cycle time c given'!$G$30</definedName>
    <definedName name="solver_rhs15" localSheetId="1" hidden="1">'VARIANT2 # of stations m given'!$G$21</definedName>
    <definedName name="solver_rhs15" localSheetId="2" hidden="1">'VARIANT3 weighted objective'!$G$30</definedName>
    <definedName name="solver_rhs16" localSheetId="0" hidden="1">'VARIANT1 Cycle time c given'!$B$16</definedName>
    <definedName name="solver_rhs16" localSheetId="1" hidden="1">1</definedName>
    <definedName name="solver_rhs16" localSheetId="2" hidden="1">'VARIANT3 weighted objective'!$B$16</definedName>
    <definedName name="solver_rhs17" localSheetId="1" hidden="1">'VARIANT2 # of stations m given'!$G$22</definedName>
    <definedName name="solver_rhs2" localSheetId="0" hidden="1">'VARIANT1 Cycle time c given'!$G$28</definedName>
    <definedName name="solver_rhs2" localSheetId="1" hidden="1">'VARIANT2 # of stations m given'!$C$16</definedName>
    <definedName name="solver_rhs2" localSheetId="2" hidden="1">'VARIANT3 weighted objective'!$G$21</definedName>
    <definedName name="solver_rhs3" localSheetId="0" hidden="1">'VARIANT1 Cycle time c given'!$G$25</definedName>
    <definedName name="solver_rhs3" localSheetId="1" hidden="1">'VARIANT2 # of stations m given'!$G$27</definedName>
    <definedName name="solver_rhs3" localSheetId="2" hidden="1">'VARIANT3 weighted objective'!$G$22</definedName>
    <definedName name="solver_rhs4" localSheetId="0" hidden="1">'VARIANT1 Cycle time c given'!$G$26</definedName>
    <definedName name="solver_rhs4" localSheetId="1" hidden="1">'VARIANT2 # of stations m given'!$G$29</definedName>
    <definedName name="solver_rhs4" localSheetId="2" hidden="1">'VARIANT3 weighted objective'!$G$25</definedName>
    <definedName name="solver_rhs5" localSheetId="0" hidden="1">'VARIANT1 Cycle time c given'!$G$21</definedName>
    <definedName name="solver_rhs5" localSheetId="1" hidden="1">'VARIANT2 # of stations m given'!$G$26</definedName>
    <definedName name="solver_rhs5" localSheetId="2" hidden="1">'VARIANT3 weighted objective'!$G$24</definedName>
    <definedName name="solver_rhs6" localSheetId="0" hidden="1">'VARIANT1 Cycle time c given'!$G$27</definedName>
    <definedName name="solver_rhs6" localSheetId="1" hidden="1">'VARIANT2 # of stations m given'!$E$34</definedName>
    <definedName name="solver_rhs6" localSheetId="2" hidden="1">'VARIANT3 weighted objective'!$G$23</definedName>
    <definedName name="solver_rhs7" localSheetId="0" hidden="1">'VARIANT1 Cycle time c given'!$G$22</definedName>
    <definedName name="solver_rhs7" localSheetId="1" hidden="1">'VARIANT2 # of stations m given'!$G$28</definedName>
    <definedName name="solver_rhs7" localSheetId="2" hidden="1">'VARIANT3 weighted objective'!$G$29</definedName>
    <definedName name="solver_rhs8" localSheetId="0" hidden="1">1</definedName>
    <definedName name="solver_rhs8" localSheetId="1" hidden="1">'VARIANT2 # of stations m given'!$G$29</definedName>
    <definedName name="solver_rhs8" localSheetId="2" hidden="1">'VARIANT3 weighted objective'!$G$29</definedName>
    <definedName name="solver_rhs9" localSheetId="0" hidden="1">'VARIANT1 Cycle time c given'!$G$29</definedName>
    <definedName name="solver_rhs9" localSheetId="1" hidden="1">Binär</definedName>
    <definedName name="solver_rhs9" localSheetId="2" hidden="1">'VARIANT3 weighted objective'!$G$28</definedName>
    <definedName name="solver_rlx" localSheetId="0" hidden="1">2</definedName>
    <definedName name="solver_rlx" localSheetId="1" hidden="1">1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1000</definedName>
    <definedName name="solver_tim" localSheetId="1" hidden="1">100</definedName>
    <definedName name="solver_tim" localSheetId="2" hidden="1">1000</definedName>
    <definedName name="solver_tol" localSheetId="0" hidden="1">0.01</definedName>
    <definedName name="solver_tol" localSheetId="1" hidden="1">0.05</definedName>
    <definedName name="solver_tol" localSheetId="2" hidden="1">0.01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fullCalcOnLoad="1"/>
</workbook>
</file>

<file path=xl/sharedStrings.xml><?xml version="1.0" encoding="utf-8"?>
<sst xmlns="http://schemas.openxmlformats.org/spreadsheetml/2006/main" count="96" uniqueCount="45">
  <si>
    <t>tj</t>
  </si>
  <si>
    <t>-</t>
  </si>
  <si>
    <t>3, 4</t>
  </si>
  <si>
    <t>5, 9</t>
  </si>
  <si>
    <t>-&gt; min</t>
  </si>
  <si>
    <t>wähle w1 =</t>
  </si>
  <si>
    <t xml:space="preserve"> w2 =</t>
  </si>
  <si>
    <t xml:space="preserve">c = </t>
  </si>
  <si>
    <t>m =</t>
  </si>
  <si>
    <t>operation j</t>
  </si>
  <si>
    <t>operation i</t>
  </si>
  <si>
    <t>predecessor</t>
  </si>
  <si>
    <t>cycle time</t>
  </si>
  <si>
    <t>variable</t>
  </si>
  <si>
    <t>given</t>
  </si>
  <si>
    <t>station</t>
  </si>
  <si>
    <t>sum</t>
  </si>
  <si>
    <t># stations</t>
  </si>
  <si>
    <t>work load</t>
  </si>
  <si>
    <t>weighted objective w1*c +  w2*m =</t>
  </si>
  <si>
    <t>with  w1+w2=1</t>
  </si>
  <si>
    <t>Objective -&gt; min</t>
  </si>
  <si>
    <t>cycle time is now a variable</t>
  </si>
  <si>
    <t># assignments</t>
  </si>
  <si>
    <t>station #</t>
  </si>
  <si>
    <r>
      <t>t</t>
    </r>
    <r>
      <rPr>
        <vertAlign val="subscript"/>
        <sz val="18"/>
        <color indexed="8"/>
        <rFont val="Arial"/>
        <family val="2"/>
      </rPr>
      <t>kv</t>
    </r>
  </si>
  <si>
    <r>
      <t xml:space="preserve">Station </t>
    </r>
    <r>
      <rPr>
        <b/>
        <i/>
        <sz val="18"/>
        <color indexed="8"/>
        <rFont val="Arial"/>
        <family val="2"/>
      </rPr>
      <t>k</t>
    </r>
  </si>
  <si>
    <t xml:space="preserve">Avg. </t>
  </si>
  <si>
    <r>
      <t xml:space="preserve">Model </t>
    </r>
    <r>
      <rPr>
        <b/>
        <i/>
        <sz val="18"/>
        <color indexed="8"/>
        <rFont val="Arial"/>
        <family val="2"/>
      </rPr>
      <t>v</t>
    </r>
  </si>
  <si>
    <r>
      <t>t</t>
    </r>
    <r>
      <rPr>
        <i/>
        <vertAlign val="subscript"/>
        <sz val="18"/>
        <color indexed="8"/>
        <rFont val="Arial"/>
        <family val="2"/>
      </rPr>
      <t>v</t>
    </r>
  </si>
  <si>
    <r>
      <t>t</t>
    </r>
    <r>
      <rPr>
        <b/>
        <sz val="18"/>
        <color indexed="8"/>
        <rFont val="Arial"/>
        <family val="2"/>
      </rPr>
      <t>(</t>
    </r>
    <r>
      <rPr>
        <b/>
        <i/>
        <sz val="18"/>
        <color indexed="8"/>
        <rFont val="Arial"/>
        <family val="2"/>
      </rPr>
      <t>S</t>
    </r>
    <r>
      <rPr>
        <b/>
        <i/>
        <vertAlign val="subscript"/>
        <sz val="18"/>
        <color indexed="8"/>
        <rFont val="Arial"/>
        <family val="2"/>
      </rPr>
      <t>k</t>
    </r>
    <r>
      <rPr>
        <b/>
        <sz val="18"/>
        <color indexed="8"/>
        <rFont val="Arial"/>
        <family val="2"/>
      </rPr>
      <t>)</t>
    </r>
  </si>
  <si>
    <t>Absolute values of deviations:</t>
  </si>
  <si>
    <r>
      <t>|t</t>
    </r>
    <r>
      <rPr>
        <vertAlign val="subscript"/>
        <sz val="18"/>
        <color indexed="8"/>
        <rFont val="Arial"/>
        <family val="2"/>
      </rPr>
      <t xml:space="preserve">kv </t>
    </r>
    <r>
      <rPr>
        <sz val="18"/>
        <color indexed="8"/>
        <rFont val="Arial"/>
        <family val="2"/>
      </rPr>
      <t xml:space="preserve">- </t>
    </r>
    <r>
      <rPr>
        <sz val="18"/>
        <color indexed="8"/>
        <rFont val="Symbol"/>
        <family val="1"/>
      </rPr>
      <t>t</t>
    </r>
    <r>
      <rPr>
        <vertAlign val="subscript"/>
        <sz val="18"/>
        <color indexed="8"/>
        <rFont val="Arial"/>
        <family val="2"/>
      </rPr>
      <t>kv</t>
    </r>
    <r>
      <rPr>
        <sz val="18"/>
        <color indexed="8"/>
        <rFont val="Arial"/>
        <family val="2"/>
      </rPr>
      <t>|</t>
    </r>
  </si>
  <si>
    <r>
      <rPr>
        <b/>
        <sz val="18"/>
        <color indexed="8"/>
        <rFont val="Symbol"/>
        <family val="1"/>
      </rPr>
      <t>D</t>
    </r>
    <r>
      <rPr>
        <b/>
        <sz val="18"/>
        <color indexed="8"/>
        <rFont val="Calibri"/>
        <family val="2"/>
      </rPr>
      <t>=</t>
    </r>
  </si>
  <si>
    <r>
      <t>t</t>
    </r>
    <r>
      <rPr>
        <sz val="24"/>
        <color indexed="8"/>
        <rFont val="Times New Roman"/>
        <family val="1"/>
      </rPr>
      <t>'</t>
    </r>
    <r>
      <rPr>
        <vertAlign val="subscript"/>
        <sz val="18"/>
        <color indexed="8"/>
        <rFont val="Arial"/>
        <family val="2"/>
      </rPr>
      <t>kv</t>
    </r>
  </si>
  <si>
    <r>
      <t>t</t>
    </r>
    <r>
      <rPr>
        <sz val="24"/>
        <color indexed="8"/>
        <rFont val="Times New Roman"/>
        <family val="1"/>
      </rPr>
      <t>'</t>
    </r>
    <r>
      <rPr>
        <vertAlign val="subscript"/>
        <sz val="18"/>
        <color indexed="8"/>
        <rFont val="Arial"/>
        <family val="2"/>
      </rPr>
      <t>v</t>
    </r>
  </si>
  <si>
    <r>
      <t>t</t>
    </r>
    <r>
      <rPr>
        <vertAlign val="subscript"/>
        <sz val="18"/>
        <color indexed="8"/>
        <rFont val="Arial"/>
        <family val="2"/>
      </rPr>
      <t>v</t>
    </r>
  </si>
  <si>
    <t>workload</t>
  </si>
  <si>
    <r>
      <t xml:space="preserve">Operation </t>
    </r>
    <r>
      <rPr>
        <b/>
        <i/>
        <sz val="18"/>
        <color indexed="8"/>
        <rFont val="Arial"/>
        <family val="2"/>
      </rPr>
      <t>i</t>
    </r>
  </si>
  <si>
    <t>Assignment to the next workstation k</t>
  </si>
  <si>
    <t>0/1</t>
  </si>
  <si>
    <r>
      <t>|t</t>
    </r>
    <r>
      <rPr>
        <vertAlign val="subscript"/>
        <sz val="20"/>
        <color indexed="8"/>
        <rFont val="Arial"/>
        <family val="2"/>
      </rPr>
      <t xml:space="preserve">kv </t>
    </r>
    <r>
      <rPr>
        <sz val="20"/>
        <color indexed="8"/>
        <rFont val="Arial"/>
        <family val="2"/>
      </rPr>
      <t xml:space="preserve">- </t>
    </r>
    <r>
      <rPr>
        <sz val="20"/>
        <color indexed="8"/>
        <rFont val="Symbol"/>
        <family val="1"/>
      </rPr>
      <t>t</t>
    </r>
    <r>
      <rPr>
        <vertAlign val="subscript"/>
        <sz val="20"/>
        <color indexed="8"/>
        <rFont val="Arial"/>
        <family val="2"/>
      </rPr>
      <t>kv</t>
    </r>
    <r>
      <rPr>
        <sz val="20"/>
        <color indexed="8"/>
        <rFont val="Arial"/>
        <family val="2"/>
      </rPr>
      <t>|</t>
    </r>
  </si>
  <si>
    <t>Workload</t>
  </si>
  <si>
    <t>weighted</t>
  </si>
  <si>
    <t>deviation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</si>
</sst>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0.000E+00;\ĝ"/>
    <numFmt numFmtId="176" formatCode="0.000E+00;\斄"/>
    <numFmt numFmtId="177" formatCode="0.00E+00;\斄"/>
    <numFmt numFmtId="178" formatCode="0.0E+00;\斄"/>
    <numFmt numFmtId="179" formatCode="0E+00;\斄"/>
    <numFmt numFmtId="180" formatCode="0.0000E+00;\斄"/>
  </numFmts>
  <fonts count="7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4"/>
      <color indexed="8"/>
      <name val="Symbol"/>
      <family val="1"/>
    </font>
    <font>
      <vertAlign val="subscript"/>
      <sz val="18"/>
      <color indexed="8"/>
      <name val="Arial"/>
      <family val="2"/>
    </font>
    <font>
      <b/>
      <sz val="18"/>
      <color indexed="8"/>
      <name val="Arial"/>
      <family val="2"/>
    </font>
    <font>
      <b/>
      <i/>
      <sz val="18"/>
      <color indexed="8"/>
      <name val="Arial"/>
      <family val="2"/>
    </font>
    <font>
      <sz val="18"/>
      <color indexed="8"/>
      <name val="Arial"/>
      <family val="2"/>
    </font>
    <font>
      <i/>
      <sz val="18"/>
      <color indexed="8"/>
      <name val="Symbol"/>
      <family val="1"/>
    </font>
    <font>
      <i/>
      <vertAlign val="subscript"/>
      <sz val="18"/>
      <color indexed="8"/>
      <name val="Arial"/>
      <family val="2"/>
    </font>
    <font>
      <sz val="18"/>
      <name val="Arial"/>
      <family val="2"/>
    </font>
    <font>
      <b/>
      <i/>
      <vertAlign val="subscript"/>
      <sz val="18"/>
      <color indexed="8"/>
      <name val="Arial"/>
      <family val="2"/>
    </font>
    <font>
      <sz val="20"/>
      <color indexed="8"/>
      <name val="Calibri"/>
      <family val="2"/>
    </font>
    <font>
      <sz val="18"/>
      <color indexed="8"/>
      <name val="Symbol"/>
      <family val="1"/>
    </font>
    <font>
      <b/>
      <sz val="18"/>
      <color indexed="8"/>
      <name val="Calibri"/>
      <family val="2"/>
    </font>
    <font>
      <b/>
      <sz val="18"/>
      <color indexed="8"/>
      <name val="Symbol"/>
      <family val="1"/>
    </font>
    <font>
      <sz val="24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Symbol"/>
      <family val="1"/>
    </font>
    <font>
      <vertAlign val="subscript"/>
      <sz val="20"/>
      <color indexed="8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4"/>
      <color rgb="FF000000"/>
      <name val="Symbol"/>
      <family val="1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i/>
      <sz val="18"/>
      <color rgb="FF000000"/>
      <name val="Symbol"/>
      <family val="1"/>
    </font>
    <font>
      <b/>
      <i/>
      <sz val="18"/>
      <color rgb="FF000000"/>
      <name val="Arial"/>
      <family val="2"/>
    </font>
    <font>
      <sz val="20"/>
      <color theme="1"/>
      <name val="Calibri"/>
      <family val="2"/>
    </font>
    <font>
      <b/>
      <sz val="18"/>
      <color theme="1"/>
      <name val="Calibri"/>
      <family val="2"/>
    </font>
    <font>
      <sz val="20"/>
      <color rgb="FF000000"/>
      <name val="Times New Roman"/>
      <family val="1"/>
    </font>
    <font>
      <sz val="20"/>
      <color rgb="FF000000"/>
      <name val="Symbol"/>
      <family val="1"/>
    </font>
    <font>
      <sz val="16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>
        <color rgb="FF000000"/>
      </right>
      <top/>
      <bottom style="thick">
        <color rgb="FF000000"/>
      </bottom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 style="medium">
        <color rgb="FF000000"/>
      </right>
      <top/>
      <bottom style="thick">
        <color rgb="FF000000"/>
      </bottom>
    </border>
    <border>
      <left style="medium">
        <color rgb="FF000000"/>
      </left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thick">
        <color rgb="FF000000"/>
      </right>
      <top/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 style="thick">
        <color rgb="FF000000"/>
      </bottom>
    </border>
    <border>
      <left style="medium">
        <color rgb="FF000000"/>
      </left>
      <right/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ck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7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" fontId="1" fillId="35" borderId="0" xfId="0" applyNumberFormat="1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1" fontId="2" fillId="36" borderId="0" xfId="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0" fontId="2" fillId="38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58" fillId="0" borderId="10" xfId="0" applyFont="1" applyBorder="1" applyAlignment="1">
      <alignment horizontal="center" vertical="top" wrapText="1" readingOrder="1"/>
    </xf>
    <xf numFmtId="0" fontId="59" fillId="0" borderId="11" xfId="0" applyFont="1" applyBorder="1" applyAlignment="1">
      <alignment horizontal="center" vertical="top" wrapText="1" readingOrder="1"/>
    </xf>
    <xf numFmtId="0" fontId="59" fillId="0" borderId="12" xfId="0" applyFont="1" applyBorder="1" applyAlignment="1">
      <alignment horizontal="center" vertical="top" wrapText="1" readingOrder="1"/>
    </xf>
    <xf numFmtId="0" fontId="59" fillId="0" borderId="13" xfId="0" applyFont="1" applyBorder="1" applyAlignment="1">
      <alignment horizontal="center" vertical="top" wrapText="1" readingOrder="1"/>
    </xf>
    <xf numFmtId="0" fontId="59" fillId="0" borderId="14" xfId="0" applyFont="1" applyBorder="1" applyAlignment="1">
      <alignment horizontal="center" vertical="top" wrapText="1" readingOrder="1"/>
    </xf>
    <xf numFmtId="0" fontId="59" fillId="0" borderId="15" xfId="0" applyFont="1" applyBorder="1" applyAlignment="1">
      <alignment horizontal="center" vertical="top" wrapText="1" readingOrder="1"/>
    </xf>
    <xf numFmtId="0" fontId="60" fillId="0" borderId="16" xfId="0" applyFont="1" applyBorder="1" applyAlignment="1">
      <alignment horizontal="center" vertical="top" wrapText="1" readingOrder="1"/>
    </xf>
    <xf numFmtId="0" fontId="60" fillId="0" borderId="17" xfId="0" applyFont="1" applyBorder="1" applyAlignment="1">
      <alignment horizontal="center" vertical="top" wrapText="1" readingOrder="1"/>
    </xf>
    <xf numFmtId="0" fontId="60" fillId="0" borderId="18" xfId="0" applyFont="1" applyBorder="1" applyAlignment="1">
      <alignment horizontal="center" vertical="top" wrapText="1" readingOrder="1"/>
    </xf>
    <xf numFmtId="0" fontId="61" fillId="0" borderId="19" xfId="0" applyFont="1" applyBorder="1" applyAlignment="1">
      <alignment horizontal="center" vertical="top" wrapText="1" readingOrder="1"/>
    </xf>
    <xf numFmtId="0" fontId="60" fillId="0" borderId="20" xfId="0" applyFont="1" applyBorder="1" applyAlignment="1">
      <alignment horizontal="center" vertical="top" wrapText="1" readingOrder="1"/>
    </xf>
    <xf numFmtId="0" fontId="60" fillId="0" borderId="21" xfId="0" applyFont="1" applyBorder="1" applyAlignment="1">
      <alignment horizontal="center" vertical="top" wrapText="1" readingOrder="1"/>
    </xf>
    <xf numFmtId="0" fontId="60" fillId="0" borderId="22" xfId="0" applyFont="1" applyBorder="1" applyAlignment="1">
      <alignment horizontal="center" vertical="top" wrapText="1" readingOrder="1"/>
    </xf>
    <xf numFmtId="0" fontId="60" fillId="0" borderId="23" xfId="0" applyFont="1" applyBorder="1" applyAlignment="1">
      <alignment horizontal="center" vertical="top" wrapText="1" readingOrder="1"/>
    </xf>
    <xf numFmtId="0" fontId="60" fillId="0" borderId="24" xfId="0" applyFont="1" applyBorder="1" applyAlignment="1">
      <alignment horizontal="center" vertical="top" wrapText="1" readingOrder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top" wrapText="1" readingOrder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top" wrapText="1" readingOrder="1"/>
    </xf>
    <xf numFmtId="0" fontId="60" fillId="0" borderId="32" xfId="0" applyFont="1" applyBorder="1" applyAlignment="1">
      <alignment horizontal="center" vertical="top" wrapText="1" readingOrder="1"/>
    </xf>
    <xf numFmtId="0" fontId="60" fillId="0" borderId="33" xfId="0" applyFont="1" applyBorder="1" applyAlignment="1">
      <alignment horizontal="center" vertical="top" wrapText="1" readingOrder="1"/>
    </xf>
    <xf numFmtId="0" fontId="60" fillId="0" borderId="34" xfId="0" applyFont="1" applyBorder="1" applyAlignment="1">
      <alignment horizontal="center" vertical="top" wrapText="1" readingOrder="1"/>
    </xf>
    <xf numFmtId="0" fontId="60" fillId="0" borderId="15" xfId="0" applyFont="1" applyBorder="1" applyAlignment="1">
      <alignment horizontal="center" vertical="top" wrapText="1" readingOrder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10" xfId="0" applyFont="1" applyBorder="1" applyAlignment="1">
      <alignment horizontal="center" vertical="top" wrapText="1" readingOrder="1"/>
    </xf>
    <xf numFmtId="0" fontId="27" fillId="0" borderId="35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top" wrapText="1" readingOrder="1"/>
    </xf>
    <xf numFmtId="0" fontId="60" fillId="0" borderId="37" xfId="0" applyFont="1" applyBorder="1" applyAlignment="1">
      <alignment horizontal="center" vertical="top" wrapText="1" readingOrder="1"/>
    </xf>
    <xf numFmtId="0" fontId="60" fillId="0" borderId="0" xfId="0" applyFont="1" applyBorder="1" applyAlignment="1">
      <alignment horizontal="center" vertical="top" wrapText="1" readingOrder="1"/>
    </xf>
    <xf numFmtId="0" fontId="66" fillId="0" borderId="10" xfId="0" applyFont="1" applyBorder="1" applyAlignment="1">
      <alignment horizontal="center" vertical="top" wrapText="1" readingOrder="1"/>
    </xf>
    <xf numFmtId="0" fontId="67" fillId="0" borderId="16" xfId="0" applyFont="1" applyBorder="1" applyAlignment="1">
      <alignment horizontal="center" vertical="top" wrapText="1" readingOrder="1"/>
    </xf>
    <xf numFmtId="0" fontId="67" fillId="0" borderId="17" xfId="0" applyFont="1" applyBorder="1" applyAlignment="1">
      <alignment horizontal="center" vertical="top" wrapText="1" readingOrder="1"/>
    </xf>
    <xf numFmtId="0" fontId="68" fillId="0" borderId="14" xfId="0" applyFont="1" applyBorder="1" applyAlignment="1">
      <alignment horizontal="center" vertical="top" wrapText="1" readingOrder="1"/>
    </xf>
    <xf numFmtId="0" fontId="69" fillId="0" borderId="17" xfId="0" applyFont="1" applyBorder="1" applyAlignment="1">
      <alignment horizontal="center" vertical="top" wrapText="1" readingOrder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="120" zoomScaleNormal="120" zoomScalePageLayoutView="0" workbookViewId="0" topLeftCell="A11">
      <selection activeCell="C19" sqref="C19:E30"/>
    </sheetView>
  </sheetViews>
  <sheetFormatPr defaultColWidth="11.421875" defaultRowHeight="12.75"/>
  <sheetData>
    <row r="1" spans="1:3" ht="12.75">
      <c r="A1" s="1" t="s">
        <v>9</v>
      </c>
      <c r="B1" s="1" t="s">
        <v>11</v>
      </c>
      <c r="C1" s="1" t="s">
        <v>0</v>
      </c>
    </row>
    <row r="2" spans="1:3" ht="12.75">
      <c r="A2" s="1">
        <v>1</v>
      </c>
      <c r="B2" s="1" t="s">
        <v>1</v>
      </c>
      <c r="C2" s="1">
        <v>6</v>
      </c>
    </row>
    <row r="3" spans="1:3" ht="12.75">
      <c r="A3" s="1">
        <v>2</v>
      </c>
      <c r="B3" s="1" t="s">
        <v>1</v>
      </c>
      <c r="C3" s="1">
        <v>9</v>
      </c>
    </row>
    <row r="4" spans="1:3" ht="12.75">
      <c r="A4" s="1">
        <v>3</v>
      </c>
      <c r="B4" s="1">
        <v>1</v>
      </c>
      <c r="C4" s="1">
        <v>4</v>
      </c>
    </row>
    <row r="5" spans="1:3" ht="12.75">
      <c r="A5" s="1">
        <v>4</v>
      </c>
      <c r="B5" s="1">
        <v>1</v>
      </c>
      <c r="C5" s="1">
        <v>5</v>
      </c>
    </row>
    <row r="6" spans="1:3" ht="12.75">
      <c r="A6" s="1">
        <v>5</v>
      </c>
      <c r="B6" s="1">
        <v>2</v>
      </c>
      <c r="C6" s="1">
        <v>4</v>
      </c>
    </row>
    <row r="7" spans="1:3" ht="12.75">
      <c r="A7" s="1">
        <v>6</v>
      </c>
      <c r="B7" s="1">
        <v>3</v>
      </c>
      <c r="C7" s="1">
        <v>2</v>
      </c>
    </row>
    <row r="8" spans="1:3" ht="12.75">
      <c r="A8" s="1">
        <v>7</v>
      </c>
      <c r="B8" s="1" t="s">
        <v>2</v>
      </c>
      <c r="C8" s="1">
        <v>3</v>
      </c>
    </row>
    <row r="9" spans="1:3" ht="12.75">
      <c r="A9" s="1">
        <v>8</v>
      </c>
      <c r="B9" s="1">
        <v>6</v>
      </c>
      <c r="C9" s="1">
        <v>7</v>
      </c>
    </row>
    <row r="10" spans="1:3" ht="12.75">
      <c r="A10" s="1">
        <v>9</v>
      </c>
      <c r="B10" s="1">
        <v>7</v>
      </c>
      <c r="C10" s="1">
        <v>3</v>
      </c>
    </row>
    <row r="11" spans="1:3" ht="12.75">
      <c r="A11" s="1">
        <v>10</v>
      </c>
      <c r="B11" s="1" t="s">
        <v>3</v>
      </c>
      <c r="C11" s="1">
        <v>1</v>
      </c>
    </row>
    <row r="12" spans="1:3" ht="12.75">
      <c r="A12" s="1">
        <v>11</v>
      </c>
      <c r="B12" s="1">
        <v>8.1</v>
      </c>
      <c r="C12" s="1">
        <v>10</v>
      </c>
    </row>
    <row r="13" spans="1:3" ht="12.75">
      <c r="A13" s="1">
        <v>12</v>
      </c>
      <c r="B13" s="1">
        <v>11</v>
      </c>
      <c r="C13" s="1">
        <v>1</v>
      </c>
    </row>
    <row r="14" spans="1:3" ht="12.75">
      <c r="A14" s="1" t="s">
        <v>16</v>
      </c>
      <c r="B14" s="1"/>
      <c r="C14" s="1">
        <f>SUM(C2:C13)</f>
        <v>55</v>
      </c>
    </row>
    <row r="16" spans="1:3" s="2" customFormat="1" ht="12.75">
      <c r="A16" s="13" t="s">
        <v>12</v>
      </c>
      <c r="B16" s="14">
        <v>17</v>
      </c>
      <c r="C16" s="13" t="s">
        <v>14</v>
      </c>
    </row>
    <row r="17" ht="12.75">
      <c r="C17" t="s">
        <v>15</v>
      </c>
    </row>
    <row r="18" spans="1:7" ht="12.75">
      <c r="A18" s="1" t="s">
        <v>10</v>
      </c>
      <c r="B18" s="1">
        <v>1</v>
      </c>
      <c r="C18" s="1">
        <v>2</v>
      </c>
      <c r="D18" s="1">
        <v>3</v>
      </c>
      <c r="E18" s="1">
        <v>4</v>
      </c>
      <c r="F18" s="3" t="s">
        <v>23</v>
      </c>
      <c r="G18" s="3" t="s">
        <v>24</v>
      </c>
    </row>
    <row r="19" spans="1:8" ht="12.75">
      <c r="A19" s="1">
        <v>1</v>
      </c>
      <c r="B19" s="4">
        <v>1</v>
      </c>
      <c r="C19" s="4">
        <v>0</v>
      </c>
      <c r="D19" s="4">
        <v>0</v>
      </c>
      <c r="E19" s="4">
        <v>0</v>
      </c>
      <c r="F19" s="5">
        <f>SUM(B19:E19)</f>
        <v>1</v>
      </c>
      <c r="G19" s="6">
        <f>SUMPRODUCT($B$18:$E$18,B19:E19)</f>
        <v>1</v>
      </c>
      <c r="H19" s="1">
        <v>1</v>
      </c>
    </row>
    <row r="20" spans="1:8" ht="12.75">
      <c r="A20" s="1">
        <v>2</v>
      </c>
      <c r="B20" s="4">
        <v>1</v>
      </c>
      <c r="C20" s="4">
        <v>0</v>
      </c>
      <c r="D20" s="4">
        <v>0</v>
      </c>
      <c r="E20" s="4">
        <v>0</v>
      </c>
      <c r="F20" s="5">
        <f aca="true" t="shared" si="0" ref="F20:F30">SUM(B20:E20)</f>
        <v>1</v>
      </c>
      <c r="G20" s="6">
        <f aca="true" t="shared" si="1" ref="G20:G30">SUMPRODUCT($B$18:$E$18,B20:E20)</f>
        <v>1</v>
      </c>
      <c r="H20" s="1">
        <v>2</v>
      </c>
    </row>
    <row r="21" spans="1:8" ht="12.75">
      <c r="A21" s="1">
        <v>3</v>
      </c>
      <c r="B21" s="4">
        <v>0</v>
      </c>
      <c r="C21" s="4">
        <v>1</v>
      </c>
      <c r="D21" s="4">
        <v>0</v>
      </c>
      <c r="E21" s="4">
        <v>0</v>
      </c>
      <c r="F21" s="5">
        <f t="shared" si="0"/>
        <v>1</v>
      </c>
      <c r="G21" s="6">
        <f>SUMPRODUCT($B$18:$E$18,B21:E21)</f>
        <v>2</v>
      </c>
      <c r="H21" s="1">
        <v>3</v>
      </c>
    </row>
    <row r="22" spans="1:8" ht="12.75">
      <c r="A22" s="1">
        <v>4</v>
      </c>
      <c r="B22" s="4">
        <v>0</v>
      </c>
      <c r="C22" s="4">
        <v>0</v>
      </c>
      <c r="D22" s="4">
        <v>1</v>
      </c>
      <c r="E22" s="4">
        <v>0</v>
      </c>
      <c r="F22" s="5">
        <f t="shared" si="0"/>
        <v>1</v>
      </c>
      <c r="G22" s="6">
        <f t="shared" si="1"/>
        <v>3</v>
      </c>
      <c r="H22" s="1">
        <v>4</v>
      </c>
    </row>
    <row r="23" spans="1:8" ht="12.75">
      <c r="A23" s="1">
        <v>5</v>
      </c>
      <c r="B23" s="4">
        <v>0</v>
      </c>
      <c r="C23" s="4">
        <v>1</v>
      </c>
      <c r="D23" s="4">
        <v>0</v>
      </c>
      <c r="E23" s="4">
        <v>0</v>
      </c>
      <c r="F23" s="5">
        <f t="shared" si="0"/>
        <v>1</v>
      </c>
      <c r="G23" s="6">
        <f t="shared" si="1"/>
        <v>2</v>
      </c>
      <c r="H23" s="1">
        <v>5</v>
      </c>
    </row>
    <row r="24" spans="1:8" ht="12.75">
      <c r="A24" s="1">
        <v>6</v>
      </c>
      <c r="B24" s="4">
        <v>0</v>
      </c>
      <c r="C24" s="4">
        <v>1</v>
      </c>
      <c r="D24" s="4">
        <v>0</v>
      </c>
      <c r="E24" s="4">
        <v>0</v>
      </c>
      <c r="F24" s="5">
        <f t="shared" si="0"/>
        <v>1</v>
      </c>
      <c r="G24" s="6">
        <f>SUMPRODUCT($B$18:$E$18,B24:E24)</f>
        <v>2</v>
      </c>
      <c r="H24" s="1">
        <v>6</v>
      </c>
    </row>
    <row r="25" spans="1:8" ht="12.75">
      <c r="A25" s="1">
        <v>7</v>
      </c>
      <c r="B25" s="4">
        <v>0</v>
      </c>
      <c r="C25" s="4">
        <v>0</v>
      </c>
      <c r="D25" s="4">
        <v>1</v>
      </c>
      <c r="E25" s="4">
        <v>0</v>
      </c>
      <c r="F25" s="5">
        <f t="shared" si="0"/>
        <v>1</v>
      </c>
      <c r="G25" s="6">
        <f t="shared" si="1"/>
        <v>3</v>
      </c>
      <c r="H25" s="1">
        <v>7</v>
      </c>
    </row>
    <row r="26" spans="1:8" ht="12.75">
      <c r="A26" s="1">
        <v>8</v>
      </c>
      <c r="B26" s="4">
        <v>0</v>
      </c>
      <c r="C26" s="4">
        <v>1</v>
      </c>
      <c r="D26" s="4">
        <v>0</v>
      </c>
      <c r="E26" s="4">
        <v>0</v>
      </c>
      <c r="F26" s="5">
        <f t="shared" si="0"/>
        <v>1</v>
      </c>
      <c r="G26" s="6">
        <f t="shared" si="1"/>
        <v>2</v>
      </c>
      <c r="H26" s="1">
        <v>8</v>
      </c>
    </row>
    <row r="27" spans="1:8" ht="12.75">
      <c r="A27" s="1">
        <v>9</v>
      </c>
      <c r="B27" s="4">
        <v>0</v>
      </c>
      <c r="C27" s="4">
        <v>0</v>
      </c>
      <c r="D27" s="4">
        <v>1</v>
      </c>
      <c r="E27" s="4">
        <v>0</v>
      </c>
      <c r="F27" s="5">
        <f t="shared" si="0"/>
        <v>1</v>
      </c>
      <c r="G27" s="6">
        <f t="shared" si="1"/>
        <v>3</v>
      </c>
      <c r="H27" s="1">
        <v>9</v>
      </c>
    </row>
    <row r="28" spans="1:8" ht="12.75">
      <c r="A28" s="1">
        <v>10</v>
      </c>
      <c r="B28" s="4">
        <v>0</v>
      </c>
      <c r="C28" s="4">
        <v>0</v>
      </c>
      <c r="D28" s="4">
        <v>0</v>
      </c>
      <c r="E28" s="4">
        <v>1</v>
      </c>
      <c r="F28" s="5">
        <f t="shared" si="0"/>
        <v>1</v>
      </c>
      <c r="G28" s="6">
        <f t="shared" si="1"/>
        <v>4</v>
      </c>
      <c r="H28" s="1">
        <v>10</v>
      </c>
    </row>
    <row r="29" spans="1:8" ht="12.75">
      <c r="A29" s="1">
        <v>11</v>
      </c>
      <c r="B29" s="4">
        <v>0</v>
      </c>
      <c r="C29" s="4">
        <v>0</v>
      </c>
      <c r="D29" s="4">
        <v>0</v>
      </c>
      <c r="E29" s="4">
        <v>1</v>
      </c>
      <c r="F29" s="5">
        <f t="shared" si="0"/>
        <v>1</v>
      </c>
      <c r="G29" s="6">
        <f t="shared" si="1"/>
        <v>4</v>
      </c>
      <c r="H29" s="1">
        <v>11</v>
      </c>
    </row>
    <row r="30" spans="1:8" ht="12.75">
      <c r="A30" s="1">
        <v>12</v>
      </c>
      <c r="B30" s="4">
        <v>0</v>
      </c>
      <c r="C30" s="4">
        <v>0</v>
      </c>
      <c r="D30" s="4">
        <v>0</v>
      </c>
      <c r="E30" s="4">
        <v>1</v>
      </c>
      <c r="F30" s="5">
        <f t="shared" si="0"/>
        <v>1</v>
      </c>
      <c r="G30" s="6">
        <f t="shared" si="1"/>
        <v>4</v>
      </c>
      <c r="H30" s="1">
        <v>12</v>
      </c>
    </row>
    <row r="32" spans="1:5" ht="12.75">
      <c r="A32" t="s">
        <v>18</v>
      </c>
      <c r="B32" s="5">
        <f>SUMPRODUCT(B19:B30,$C$2:$C$13)</f>
        <v>15</v>
      </c>
      <c r="C32" s="5">
        <f>SUMPRODUCT(C19:C30,$C$2:$C$13)</f>
        <v>17</v>
      </c>
      <c r="D32" s="5">
        <f>SUMPRODUCT(D19:D30,$C$2:$C$13)</f>
        <v>11</v>
      </c>
      <c r="E32" s="5">
        <f>SUMPRODUCT(E19:E30,$C$2:$C$13)</f>
        <v>12</v>
      </c>
    </row>
    <row r="34" spans="1:6" s="2" customFormat="1" ht="12.75">
      <c r="A34" s="2" t="s">
        <v>17</v>
      </c>
      <c r="E34" s="12">
        <f>G30</f>
        <v>4</v>
      </c>
      <c r="F34" s="8" t="s">
        <v>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="120" zoomScaleNormal="120" zoomScalePageLayoutView="0" workbookViewId="0" topLeftCell="A10">
      <selection activeCell="L20" sqref="L20"/>
    </sheetView>
  </sheetViews>
  <sheetFormatPr defaultColWidth="11.421875" defaultRowHeight="12.75"/>
  <sheetData>
    <row r="1" spans="1:3" ht="12.75">
      <c r="A1" s="1" t="s">
        <v>9</v>
      </c>
      <c r="B1" s="1" t="s">
        <v>11</v>
      </c>
      <c r="C1" s="1" t="s">
        <v>0</v>
      </c>
    </row>
    <row r="2" spans="1:3" ht="12.75">
      <c r="A2" s="1">
        <v>1</v>
      </c>
      <c r="B2" s="1" t="s">
        <v>1</v>
      </c>
      <c r="C2" s="1">
        <v>6</v>
      </c>
    </row>
    <row r="3" spans="1:3" ht="12.75">
      <c r="A3" s="1">
        <v>2</v>
      </c>
      <c r="B3" s="1" t="s">
        <v>1</v>
      </c>
      <c r="C3" s="1">
        <v>9</v>
      </c>
    </row>
    <row r="4" spans="1:3" ht="12.75">
      <c r="A4" s="1">
        <v>3</v>
      </c>
      <c r="B4" s="1">
        <v>1</v>
      </c>
      <c r="C4" s="1">
        <v>4</v>
      </c>
    </row>
    <row r="5" spans="1:3" ht="12.75">
      <c r="A5" s="1">
        <v>4</v>
      </c>
      <c r="B5" s="1">
        <v>1</v>
      </c>
      <c r="C5" s="1">
        <v>5</v>
      </c>
    </row>
    <row r="6" spans="1:3" ht="12.75">
      <c r="A6" s="1">
        <v>5</v>
      </c>
      <c r="B6" s="1">
        <v>2</v>
      </c>
      <c r="C6" s="1">
        <v>4</v>
      </c>
    </row>
    <row r="7" spans="1:3" ht="12.75">
      <c r="A7" s="1">
        <v>6</v>
      </c>
      <c r="B7" s="1">
        <v>3</v>
      </c>
      <c r="C7" s="1">
        <v>2</v>
      </c>
    </row>
    <row r="8" spans="1:3" ht="12.75">
      <c r="A8" s="1">
        <v>7</v>
      </c>
      <c r="B8" s="1" t="s">
        <v>2</v>
      </c>
      <c r="C8" s="1">
        <v>3</v>
      </c>
    </row>
    <row r="9" spans="1:3" ht="12.75">
      <c r="A9" s="1">
        <v>8</v>
      </c>
      <c r="B9" s="1">
        <v>6</v>
      </c>
      <c r="C9" s="1">
        <v>7</v>
      </c>
    </row>
    <row r="10" spans="1:3" ht="12.75">
      <c r="A10" s="1">
        <v>9</v>
      </c>
      <c r="B10" s="1">
        <v>7</v>
      </c>
      <c r="C10" s="1">
        <v>3</v>
      </c>
    </row>
    <row r="11" spans="1:3" ht="12.75">
      <c r="A11" s="1">
        <v>10</v>
      </c>
      <c r="B11" s="1" t="s">
        <v>3</v>
      </c>
      <c r="C11" s="1">
        <v>1</v>
      </c>
    </row>
    <row r="12" spans="1:3" ht="12.75">
      <c r="A12" s="1">
        <v>11</v>
      </c>
      <c r="B12" s="1">
        <v>8.1</v>
      </c>
      <c r="C12" s="1">
        <v>10</v>
      </c>
    </row>
    <row r="13" spans="1:3" ht="12.75">
      <c r="A13" s="1">
        <v>12</v>
      </c>
      <c r="B13" s="1">
        <v>11</v>
      </c>
      <c r="C13" s="1">
        <v>1</v>
      </c>
    </row>
    <row r="14" spans="1:3" ht="12.75">
      <c r="A14" s="1" t="s">
        <v>16</v>
      </c>
      <c r="B14" s="1"/>
      <c r="C14" s="1">
        <f>SUM(C2:C13)</f>
        <v>55</v>
      </c>
    </row>
    <row r="15" ht="12.75">
      <c r="B15" t="s">
        <v>21</v>
      </c>
    </row>
    <row r="16" spans="1:4" s="2" customFormat="1" ht="12.75">
      <c r="A16" s="2" t="s">
        <v>12</v>
      </c>
      <c r="B16"/>
      <c r="C16" s="20">
        <v>13.750000000000009</v>
      </c>
      <c r="D16" t="s">
        <v>22</v>
      </c>
    </row>
    <row r="17" ht="12.75">
      <c r="C17" t="s">
        <v>15</v>
      </c>
    </row>
    <row r="18" spans="1:7" ht="12.75">
      <c r="A18" s="1" t="s">
        <v>10</v>
      </c>
      <c r="B18" s="1">
        <v>1</v>
      </c>
      <c r="C18" s="1">
        <v>2</v>
      </c>
      <c r="D18" s="1">
        <v>3</v>
      </c>
      <c r="E18" s="1">
        <v>4</v>
      </c>
      <c r="F18" s="3" t="s">
        <v>23</v>
      </c>
      <c r="G18" s="3" t="s">
        <v>24</v>
      </c>
    </row>
    <row r="19" spans="1:8" ht="12.75">
      <c r="A19" s="1">
        <v>1</v>
      </c>
      <c r="B19" s="4">
        <v>0.9999999999999997</v>
      </c>
      <c r="C19" s="4">
        <v>0</v>
      </c>
      <c r="D19" s="4">
        <v>-1.1102230246251565E-16</v>
      </c>
      <c r="E19" s="4">
        <v>0</v>
      </c>
      <c r="F19" s="5">
        <f>SUM(B19:E19)</f>
        <v>0.9999999999999996</v>
      </c>
      <c r="G19" s="6">
        <f>SUMPRODUCT($B$18:$E$18,B19:E19)</f>
        <v>0.9999999999999993</v>
      </c>
      <c r="H19" s="1">
        <v>1</v>
      </c>
    </row>
    <row r="20" spans="1:8" ht="12.75">
      <c r="A20" s="1">
        <v>2</v>
      </c>
      <c r="B20" s="4">
        <v>0</v>
      </c>
      <c r="C20" s="4">
        <v>1</v>
      </c>
      <c r="D20" s="4">
        <v>8.326672684688674E-17</v>
      </c>
      <c r="E20" s="4">
        <v>0</v>
      </c>
      <c r="F20" s="5">
        <f aca="true" t="shared" si="0" ref="F20:F30">SUM(B20:E20)</f>
        <v>1</v>
      </c>
      <c r="G20" s="6">
        <f aca="true" t="shared" si="1" ref="G20:G30">SUMPRODUCT($B$18:$E$18,B20:E20)</f>
        <v>2.0000000000000004</v>
      </c>
      <c r="H20" s="1">
        <v>2</v>
      </c>
    </row>
    <row r="21" spans="1:8" ht="12.75">
      <c r="A21" s="1">
        <v>3</v>
      </c>
      <c r="B21" s="4">
        <v>0.061155913978490906</v>
      </c>
      <c r="C21" s="4">
        <v>0.2872983870967807</v>
      </c>
      <c r="D21" s="4">
        <v>0</v>
      </c>
      <c r="E21" s="4">
        <v>0.6515456989247286</v>
      </c>
      <c r="F21" s="5">
        <f t="shared" si="0"/>
        <v>1.0000000000000002</v>
      </c>
      <c r="G21" s="6">
        <f>SUMPRODUCT($B$18:$E$18,B21:E21)</f>
        <v>3.2419354838709666</v>
      </c>
      <c r="H21" s="1">
        <v>3</v>
      </c>
    </row>
    <row r="22" spans="1:8" ht="12.75">
      <c r="A22" s="1">
        <v>4</v>
      </c>
      <c r="B22" s="4">
        <v>1</v>
      </c>
      <c r="C22" s="4">
        <v>0</v>
      </c>
      <c r="D22" s="4">
        <v>0</v>
      </c>
      <c r="E22" s="4">
        <v>1.6653345369377348E-16</v>
      </c>
      <c r="F22" s="5">
        <f t="shared" si="0"/>
        <v>1.0000000000000002</v>
      </c>
      <c r="G22" s="6">
        <f t="shared" si="1"/>
        <v>1.0000000000000007</v>
      </c>
      <c r="H22" s="1">
        <v>4</v>
      </c>
    </row>
    <row r="23" spans="1:8" ht="12.75">
      <c r="A23" s="1">
        <v>5</v>
      </c>
      <c r="B23" s="4">
        <v>0.5</v>
      </c>
      <c r="C23" s="4">
        <v>0</v>
      </c>
      <c r="D23" s="4">
        <v>0.49999999999999994</v>
      </c>
      <c r="E23" s="4">
        <v>0</v>
      </c>
      <c r="F23" s="5">
        <f t="shared" si="0"/>
        <v>1</v>
      </c>
      <c r="G23" s="6">
        <f t="shared" si="1"/>
        <v>1.9999999999999998</v>
      </c>
      <c r="H23" s="1">
        <v>5</v>
      </c>
    </row>
    <row r="24" spans="1:8" ht="12.75">
      <c r="A24" s="1">
        <v>6</v>
      </c>
      <c r="B24" s="4">
        <v>0</v>
      </c>
      <c r="C24" s="4">
        <v>0.3790322580645167</v>
      </c>
      <c r="D24" s="4">
        <v>0</v>
      </c>
      <c r="E24" s="4">
        <v>0.6209677419354834</v>
      </c>
      <c r="F24" s="5">
        <f t="shared" si="0"/>
        <v>1</v>
      </c>
      <c r="G24" s="6">
        <f>SUMPRODUCT($B$18:$E$18,B24:E24)</f>
        <v>3.241935483870967</v>
      </c>
      <c r="H24" s="1">
        <v>6</v>
      </c>
    </row>
    <row r="25" spans="1:8" ht="12.75">
      <c r="A25" s="1">
        <v>7</v>
      </c>
      <c r="B25" s="4">
        <v>0</v>
      </c>
      <c r="C25" s="4">
        <v>0.3790322580645171</v>
      </c>
      <c r="D25" s="4">
        <v>0</v>
      </c>
      <c r="E25" s="4">
        <v>0.6209677419354831</v>
      </c>
      <c r="F25" s="5">
        <f t="shared" si="0"/>
        <v>1.0000000000000002</v>
      </c>
      <c r="G25" s="6">
        <f t="shared" si="1"/>
        <v>3.2419354838709666</v>
      </c>
      <c r="H25" s="1">
        <v>7</v>
      </c>
    </row>
    <row r="26" spans="1:8" ht="12.75">
      <c r="A26" s="1">
        <v>8</v>
      </c>
      <c r="B26" s="4">
        <v>0</v>
      </c>
      <c r="C26" s="4">
        <v>0.08122119815667911</v>
      </c>
      <c r="D26" s="4">
        <v>0.5956221198156759</v>
      </c>
      <c r="E26" s="4">
        <v>0.323156682027645</v>
      </c>
      <c r="F26" s="5">
        <f t="shared" si="0"/>
        <v>1</v>
      </c>
      <c r="G26" s="6">
        <f t="shared" si="1"/>
        <v>3.241935483870966</v>
      </c>
      <c r="H26" s="1">
        <v>8</v>
      </c>
    </row>
    <row r="27" spans="1:8" ht="12.75">
      <c r="A27" s="1">
        <v>9</v>
      </c>
      <c r="B27" s="4">
        <v>0</v>
      </c>
      <c r="C27" s="4">
        <v>0.37903225806451707</v>
      </c>
      <c r="D27" s="4">
        <v>0</v>
      </c>
      <c r="E27" s="4">
        <v>0.6209677419354831</v>
      </c>
      <c r="F27" s="5">
        <f t="shared" si="0"/>
        <v>1.0000000000000002</v>
      </c>
      <c r="G27" s="6">
        <f t="shared" si="1"/>
        <v>3.2419354838709666</v>
      </c>
      <c r="H27" s="1">
        <v>9</v>
      </c>
    </row>
    <row r="28" spans="1:8" ht="12.75">
      <c r="A28" s="1">
        <v>10</v>
      </c>
      <c r="B28" s="4">
        <v>0.2526881720430113</v>
      </c>
      <c r="C28" s="4">
        <v>0</v>
      </c>
      <c r="D28" s="4">
        <v>0</v>
      </c>
      <c r="E28" s="4">
        <v>0.7473118279569889</v>
      </c>
      <c r="F28" s="5">
        <f t="shared" si="0"/>
        <v>1.0000000000000002</v>
      </c>
      <c r="G28" s="6">
        <f t="shared" si="1"/>
        <v>3.241935483870967</v>
      </c>
      <c r="H28" s="1">
        <v>10</v>
      </c>
    </row>
    <row r="29" spans="1:8" ht="12.75">
      <c r="A29" s="1">
        <v>11</v>
      </c>
      <c r="B29" s="4">
        <v>0</v>
      </c>
      <c r="C29" s="4">
        <v>0</v>
      </c>
      <c r="D29" s="4">
        <v>0.7580645161290289</v>
      </c>
      <c r="E29" s="4">
        <v>0.24193548387097108</v>
      </c>
      <c r="F29" s="5">
        <f t="shared" si="0"/>
        <v>1</v>
      </c>
      <c r="G29" s="6">
        <f t="shared" si="1"/>
        <v>3.241935483870971</v>
      </c>
      <c r="H29" s="1">
        <v>11</v>
      </c>
    </row>
    <row r="30" spans="1:8" ht="12.75">
      <c r="A30" s="1">
        <v>12</v>
      </c>
      <c r="B30" s="4">
        <v>0.25268817204301136</v>
      </c>
      <c r="C30" s="4">
        <v>0</v>
      </c>
      <c r="D30" s="4">
        <v>0</v>
      </c>
      <c r="E30" s="4">
        <v>0.7473118279569889</v>
      </c>
      <c r="F30" s="5">
        <f t="shared" si="0"/>
        <v>1.0000000000000002</v>
      </c>
      <c r="G30" s="6">
        <f t="shared" si="1"/>
        <v>3.241935483870967</v>
      </c>
      <c r="H30" s="1">
        <v>12</v>
      </c>
    </row>
    <row r="32" spans="1:5" ht="12.75">
      <c r="A32" t="s">
        <v>18</v>
      </c>
      <c r="B32" s="5">
        <f>SUMPRODUCT(B19:B30,$C$2:$C$13)</f>
        <v>13.749999999999986</v>
      </c>
      <c r="C32" s="5">
        <f>SUMPRODUCT(C19:C30,$C$2:$C$13)</f>
        <v>13.750000000000014</v>
      </c>
      <c r="D32" s="5">
        <f>SUMPRODUCT(D19:D30,$C$2:$C$13)</f>
        <v>13.750000000000021</v>
      </c>
      <c r="E32" s="5">
        <f>SUMPRODUCT(E19:E30,$C$2:$C$13)</f>
        <v>13.749999999999982</v>
      </c>
    </row>
    <row r="34" spans="1:6" s="10" customFormat="1" ht="12.75">
      <c r="A34" s="13" t="s">
        <v>17</v>
      </c>
      <c r="B34" s="13"/>
      <c r="C34" s="13"/>
      <c r="D34" s="13"/>
      <c r="E34" s="15">
        <v>4</v>
      </c>
      <c r="F34" s="13" t="s">
        <v>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="120" zoomScaleNormal="120" zoomScalePageLayoutView="0" workbookViewId="0" topLeftCell="A10">
      <selection activeCell="D38" sqref="D38"/>
    </sheetView>
  </sheetViews>
  <sheetFormatPr defaultColWidth="11.421875" defaultRowHeight="12.75"/>
  <sheetData>
    <row r="1" spans="1:3" ht="12.75">
      <c r="A1" s="1" t="s">
        <v>9</v>
      </c>
      <c r="B1" s="1" t="s">
        <v>11</v>
      </c>
      <c r="C1" s="1" t="s">
        <v>0</v>
      </c>
    </row>
    <row r="2" spans="1:3" ht="12.75">
      <c r="A2" s="1">
        <v>1</v>
      </c>
      <c r="B2" s="1" t="s">
        <v>1</v>
      </c>
      <c r="C2" s="1">
        <v>6</v>
      </c>
    </row>
    <row r="3" spans="1:3" ht="12.75">
      <c r="A3" s="1">
        <v>2</v>
      </c>
      <c r="B3" s="1" t="s">
        <v>1</v>
      </c>
      <c r="C3" s="1">
        <v>9</v>
      </c>
    </row>
    <row r="4" spans="1:3" ht="12.75">
      <c r="A4" s="1">
        <v>3</v>
      </c>
      <c r="B4" s="1">
        <v>1</v>
      </c>
      <c r="C4" s="1">
        <v>4</v>
      </c>
    </row>
    <row r="5" spans="1:3" ht="12.75">
      <c r="A5" s="1">
        <v>4</v>
      </c>
      <c r="B5" s="1">
        <v>1</v>
      </c>
      <c r="C5" s="1">
        <v>5</v>
      </c>
    </row>
    <row r="6" spans="1:3" ht="12.75">
      <c r="A6" s="1">
        <v>5</v>
      </c>
      <c r="B6" s="1">
        <v>2</v>
      </c>
      <c r="C6" s="1">
        <v>4</v>
      </c>
    </row>
    <row r="7" spans="1:3" ht="12.75">
      <c r="A7" s="1">
        <v>6</v>
      </c>
      <c r="B7" s="1">
        <v>3</v>
      </c>
      <c r="C7" s="1">
        <v>2</v>
      </c>
    </row>
    <row r="8" spans="1:3" ht="12.75">
      <c r="A8" s="1">
        <v>7</v>
      </c>
      <c r="B8" s="1" t="s">
        <v>2</v>
      </c>
      <c r="C8" s="1">
        <v>3</v>
      </c>
    </row>
    <row r="9" spans="1:3" ht="12.75">
      <c r="A9" s="1">
        <v>8</v>
      </c>
      <c r="B9" s="1">
        <v>6</v>
      </c>
      <c r="C9" s="1">
        <v>7</v>
      </c>
    </row>
    <row r="10" spans="1:3" ht="12.75">
      <c r="A10" s="1">
        <v>9</v>
      </c>
      <c r="B10" s="1">
        <v>7</v>
      </c>
      <c r="C10" s="1">
        <v>3</v>
      </c>
    </row>
    <row r="11" spans="1:3" ht="12.75">
      <c r="A11" s="1">
        <v>10</v>
      </c>
      <c r="B11" s="1" t="s">
        <v>3</v>
      </c>
      <c r="C11" s="1">
        <v>1</v>
      </c>
    </row>
    <row r="12" spans="1:3" ht="12.75">
      <c r="A12" s="1">
        <v>11</v>
      </c>
      <c r="B12" s="1">
        <v>8.1</v>
      </c>
      <c r="C12" s="1">
        <v>10</v>
      </c>
    </row>
    <row r="13" spans="1:3" ht="12.75">
      <c r="A13" s="1">
        <v>12</v>
      </c>
      <c r="B13" s="1">
        <v>11</v>
      </c>
      <c r="C13" s="1">
        <v>1</v>
      </c>
    </row>
    <row r="14" spans="1:3" ht="12.75">
      <c r="A14" s="1" t="s">
        <v>16</v>
      </c>
      <c r="B14" s="1"/>
      <c r="C14" s="1">
        <f>SUM(C2:C13)</f>
        <v>55</v>
      </c>
    </row>
    <row r="16" spans="1:3" s="2" customFormat="1" ht="12.75">
      <c r="A16" s="9" t="s">
        <v>12</v>
      </c>
      <c r="B16" s="11">
        <v>18.999999999999925</v>
      </c>
      <c r="C16" s="9" t="s">
        <v>13</v>
      </c>
    </row>
    <row r="17" ht="12.75">
      <c r="C17" t="s">
        <v>15</v>
      </c>
    </row>
    <row r="18" spans="1:7" ht="12.75">
      <c r="A18" s="1" t="s">
        <v>10</v>
      </c>
      <c r="B18" s="1">
        <v>1</v>
      </c>
      <c r="C18" s="1">
        <v>2</v>
      </c>
      <c r="D18" s="1">
        <v>3</v>
      </c>
      <c r="E18" s="1">
        <v>4</v>
      </c>
      <c r="F18" s="3" t="s">
        <v>23</v>
      </c>
      <c r="G18" s="3" t="s">
        <v>24</v>
      </c>
    </row>
    <row r="19" spans="1:8" ht="12.75">
      <c r="A19" s="1">
        <v>1</v>
      </c>
      <c r="B19" s="4">
        <v>1</v>
      </c>
      <c r="C19" s="4">
        <v>0</v>
      </c>
      <c r="D19" s="4">
        <v>0</v>
      </c>
      <c r="E19" s="4">
        <v>0</v>
      </c>
      <c r="F19" s="5">
        <f aca="true" t="shared" si="0" ref="F19:F30">SUM(B19:E19)</f>
        <v>1</v>
      </c>
      <c r="G19" s="6">
        <f aca="true" t="shared" si="1" ref="G19:G30">SUMPRODUCT($B$18:$E$18,B19:E19)</f>
        <v>1</v>
      </c>
      <c r="H19" s="1">
        <v>1</v>
      </c>
    </row>
    <row r="20" spans="1:8" ht="12.75">
      <c r="A20" s="1">
        <v>2</v>
      </c>
      <c r="B20" s="4">
        <v>0</v>
      </c>
      <c r="C20" s="4">
        <v>1</v>
      </c>
      <c r="D20" s="4">
        <v>0</v>
      </c>
      <c r="E20" s="4">
        <v>0</v>
      </c>
      <c r="F20" s="5">
        <f t="shared" si="0"/>
        <v>1</v>
      </c>
      <c r="G20" s="6">
        <f t="shared" si="1"/>
        <v>2</v>
      </c>
      <c r="H20" s="1">
        <v>2</v>
      </c>
    </row>
    <row r="21" spans="1:8" ht="12.75">
      <c r="A21" s="1">
        <v>3</v>
      </c>
      <c r="B21" s="4">
        <v>1</v>
      </c>
      <c r="C21" s="4">
        <v>0</v>
      </c>
      <c r="D21" s="4">
        <v>0</v>
      </c>
      <c r="E21" s="4">
        <v>0</v>
      </c>
      <c r="F21" s="5">
        <f t="shared" si="0"/>
        <v>1</v>
      </c>
      <c r="G21" s="6">
        <f t="shared" si="1"/>
        <v>1</v>
      </c>
      <c r="H21" s="1">
        <v>3</v>
      </c>
    </row>
    <row r="22" spans="1:8" ht="12.75">
      <c r="A22" s="1">
        <v>4</v>
      </c>
      <c r="B22" s="4">
        <v>1</v>
      </c>
      <c r="C22" s="4">
        <v>0</v>
      </c>
      <c r="D22" s="4">
        <v>0</v>
      </c>
      <c r="E22" s="4">
        <v>0</v>
      </c>
      <c r="F22" s="5">
        <f t="shared" si="0"/>
        <v>1</v>
      </c>
      <c r="G22" s="6">
        <f t="shared" si="1"/>
        <v>1</v>
      </c>
      <c r="H22" s="1">
        <v>4</v>
      </c>
    </row>
    <row r="23" spans="1:8" ht="12.75">
      <c r="A23" s="1">
        <v>5</v>
      </c>
      <c r="B23" s="4">
        <v>0</v>
      </c>
      <c r="C23" s="4">
        <v>1</v>
      </c>
      <c r="D23" s="4">
        <v>0</v>
      </c>
      <c r="E23" s="4">
        <v>0</v>
      </c>
      <c r="F23" s="5">
        <f t="shared" si="0"/>
        <v>1</v>
      </c>
      <c r="G23" s="6">
        <f t="shared" si="1"/>
        <v>2</v>
      </c>
      <c r="H23" s="1">
        <v>5</v>
      </c>
    </row>
    <row r="24" spans="1:8" ht="12.75">
      <c r="A24" s="1">
        <v>6</v>
      </c>
      <c r="B24" s="4">
        <v>0</v>
      </c>
      <c r="C24" s="4">
        <v>1</v>
      </c>
      <c r="D24" s="4">
        <v>0</v>
      </c>
      <c r="E24" s="4">
        <v>0</v>
      </c>
      <c r="F24" s="5">
        <f t="shared" si="0"/>
        <v>1</v>
      </c>
      <c r="G24" s="6">
        <f t="shared" si="1"/>
        <v>2</v>
      </c>
      <c r="H24" s="1">
        <v>6</v>
      </c>
    </row>
    <row r="25" spans="1:8" ht="12.75">
      <c r="A25" s="1">
        <v>7</v>
      </c>
      <c r="B25" s="4">
        <v>1</v>
      </c>
      <c r="C25" s="4">
        <v>0</v>
      </c>
      <c r="D25" s="4">
        <v>0</v>
      </c>
      <c r="E25" s="4">
        <v>0</v>
      </c>
      <c r="F25" s="5">
        <f t="shared" si="0"/>
        <v>1</v>
      </c>
      <c r="G25" s="6">
        <f t="shared" si="1"/>
        <v>1</v>
      </c>
      <c r="H25" s="1">
        <v>7</v>
      </c>
    </row>
    <row r="26" spans="1:8" ht="12.75">
      <c r="A26" s="1">
        <v>8</v>
      </c>
      <c r="B26" s="4">
        <v>0</v>
      </c>
      <c r="C26" s="4">
        <v>0</v>
      </c>
      <c r="D26" s="4">
        <v>1</v>
      </c>
      <c r="E26" s="4">
        <v>0</v>
      </c>
      <c r="F26" s="5">
        <f t="shared" si="0"/>
        <v>1</v>
      </c>
      <c r="G26" s="6">
        <f t="shared" si="1"/>
        <v>3</v>
      </c>
      <c r="H26" s="1">
        <v>8</v>
      </c>
    </row>
    <row r="27" spans="1:8" ht="12.75">
      <c r="A27" s="1">
        <v>9</v>
      </c>
      <c r="B27" s="4">
        <v>0</v>
      </c>
      <c r="C27" s="4">
        <v>1</v>
      </c>
      <c r="D27" s="4">
        <v>0</v>
      </c>
      <c r="E27" s="4">
        <v>0</v>
      </c>
      <c r="F27" s="5">
        <f t="shared" si="0"/>
        <v>1</v>
      </c>
      <c r="G27" s="6">
        <f t="shared" si="1"/>
        <v>2</v>
      </c>
      <c r="H27" s="1">
        <v>9</v>
      </c>
    </row>
    <row r="28" spans="1:8" ht="12.75">
      <c r="A28" s="1">
        <v>10</v>
      </c>
      <c r="B28" s="4">
        <v>0</v>
      </c>
      <c r="C28" s="4">
        <v>0</v>
      </c>
      <c r="D28" s="4">
        <v>1</v>
      </c>
      <c r="E28" s="4">
        <v>0</v>
      </c>
      <c r="F28" s="5">
        <f t="shared" si="0"/>
        <v>1</v>
      </c>
      <c r="G28" s="6">
        <f t="shared" si="1"/>
        <v>3</v>
      </c>
      <c r="H28" s="1">
        <v>10</v>
      </c>
    </row>
    <row r="29" spans="1:8" ht="12.75">
      <c r="A29" s="1">
        <v>11</v>
      </c>
      <c r="B29" s="4">
        <v>0</v>
      </c>
      <c r="C29" s="4">
        <v>0</v>
      </c>
      <c r="D29" s="4">
        <v>1</v>
      </c>
      <c r="E29" s="4">
        <v>0</v>
      </c>
      <c r="F29" s="5">
        <f t="shared" si="0"/>
        <v>1</v>
      </c>
      <c r="G29" s="6">
        <f t="shared" si="1"/>
        <v>3</v>
      </c>
      <c r="H29" s="1">
        <v>11</v>
      </c>
    </row>
    <row r="30" spans="1:8" ht="12.75">
      <c r="A30" s="1">
        <v>12</v>
      </c>
      <c r="B30" s="4">
        <v>0</v>
      </c>
      <c r="C30" s="4">
        <v>0</v>
      </c>
      <c r="D30" s="4">
        <v>1</v>
      </c>
      <c r="E30" s="4">
        <v>0</v>
      </c>
      <c r="F30" s="5">
        <f t="shared" si="0"/>
        <v>1</v>
      </c>
      <c r="G30" s="6">
        <f t="shared" si="1"/>
        <v>3</v>
      </c>
      <c r="H30" s="1">
        <v>12</v>
      </c>
    </row>
    <row r="32" spans="1:5" ht="12.75">
      <c r="A32" t="s">
        <v>18</v>
      </c>
      <c r="B32" s="5">
        <f>SUMPRODUCT(B19:B30,$C$2:$C$13)</f>
        <v>18</v>
      </c>
      <c r="C32" s="5">
        <f>SUMPRODUCT(C19:C30,$C$2:$C$13)</f>
        <v>18</v>
      </c>
      <c r="D32" s="5">
        <f>SUMPRODUCT(D19:D30,$C$2:$C$13)</f>
        <v>19</v>
      </c>
      <c r="E32" s="5">
        <f>SUMPRODUCT(E19:E30,$C$2:$C$13)</f>
        <v>0</v>
      </c>
    </row>
    <row r="34" spans="1:6" s="2" customFormat="1" ht="12.75">
      <c r="A34" s="2" t="s">
        <v>17</v>
      </c>
      <c r="E34" s="7">
        <f>G30</f>
        <v>3</v>
      </c>
      <c r="F34" s="8" t="s">
        <v>4</v>
      </c>
    </row>
    <row r="36" spans="1:6" s="9" customFormat="1" ht="12.75">
      <c r="A36" s="9" t="s">
        <v>19</v>
      </c>
      <c r="D36" s="19">
        <f>C38*C39+E38*E39</f>
        <v>6.199999999999985</v>
      </c>
      <c r="F36" s="9" t="s">
        <v>20</v>
      </c>
    </row>
    <row r="38" spans="1:6" ht="12.75">
      <c r="A38" s="1"/>
      <c r="B38" s="16" t="s">
        <v>5</v>
      </c>
      <c r="C38" s="16">
        <v>0.2</v>
      </c>
      <c r="D38" s="1" t="s">
        <v>6</v>
      </c>
      <c r="E38" s="17">
        <f>1-C38</f>
        <v>0.8</v>
      </c>
      <c r="F38" s="1"/>
    </row>
    <row r="39" spans="1:6" ht="12.75">
      <c r="A39" s="1"/>
      <c r="B39" s="1" t="s">
        <v>7</v>
      </c>
      <c r="C39" s="1">
        <f>B16</f>
        <v>18.999999999999925</v>
      </c>
      <c r="D39" s="1" t="s">
        <v>8</v>
      </c>
      <c r="E39" s="18">
        <f>E34</f>
        <v>3</v>
      </c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J15" sqref="J15"/>
    </sheetView>
  </sheetViews>
  <sheetFormatPr defaultColWidth="11.421875" defaultRowHeight="12.75"/>
  <cols>
    <col min="1" max="1" width="14.8515625" style="0" customWidth="1"/>
  </cols>
  <sheetData>
    <row r="1" spans="1:9" ht="31.5" thickBot="1" thickTop="1">
      <c r="A1" s="21" t="s">
        <v>25</v>
      </c>
      <c r="B1" s="22" t="s">
        <v>26</v>
      </c>
      <c r="C1" s="23"/>
      <c r="D1" s="23"/>
      <c r="E1" s="23"/>
      <c r="F1" s="23"/>
      <c r="G1" s="23"/>
      <c r="H1" s="24"/>
      <c r="I1" s="25" t="s">
        <v>27</v>
      </c>
    </row>
    <row r="2" spans="1:9" ht="29.25" customHeight="1" thickBot="1" thickTop="1">
      <c r="A2" s="26" t="s">
        <v>28</v>
      </c>
      <c r="B2" s="27">
        <v>1</v>
      </c>
      <c r="C2" s="28">
        <v>2</v>
      </c>
      <c r="D2" s="28">
        <v>3</v>
      </c>
      <c r="E2" s="28">
        <v>4</v>
      </c>
      <c r="F2" s="28">
        <v>5</v>
      </c>
      <c r="G2" s="28">
        <v>6</v>
      </c>
      <c r="H2" s="29">
        <v>7</v>
      </c>
      <c r="I2" s="30" t="s">
        <v>29</v>
      </c>
    </row>
    <row r="3" spans="1:9" ht="24" thickBot="1" thickTop="1">
      <c r="A3" s="31">
        <v>1</v>
      </c>
      <c r="B3" s="32">
        <v>40</v>
      </c>
      <c r="C3" s="33">
        <v>28</v>
      </c>
      <c r="D3" s="33">
        <v>44</v>
      </c>
      <c r="E3" s="33">
        <v>40</v>
      </c>
      <c r="F3" s="33">
        <v>24</v>
      </c>
      <c r="G3" s="33">
        <v>40</v>
      </c>
      <c r="H3" s="34">
        <v>4</v>
      </c>
      <c r="I3" s="31">
        <v>31.43</v>
      </c>
    </row>
    <row r="4" spans="1:9" ht="23.25" thickBot="1">
      <c r="A4" s="35">
        <v>2</v>
      </c>
      <c r="B4" s="36">
        <v>22</v>
      </c>
      <c r="C4" s="37">
        <v>22</v>
      </c>
      <c r="D4" s="37">
        <v>14</v>
      </c>
      <c r="E4" s="37">
        <v>16</v>
      </c>
      <c r="F4" s="37">
        <v>8</v>
      </c>
      <c r="G4" s="37">
        <v>22</v>
      </c>
      <c r="H4" s="38">
        <v>0</v>
      </c>
      <c r="I4" s="39">
        <v>14.86</v>
      </c>
    </row>
    <row r="5" spans="1:9" ht="23.25" thickBot="1">
      <c r="A5" s="40">
        <v>3</v>
      </c>
      <c r="B5" s="41">
        <v>8</v>
      </c>
      <c r="C5" s="42">
        <v>13</v>
      </c>
      <c r="D5" s="42">
        <v>12</v>
      </c>
      <c r="E5" s="42">
        <v>14</v>
      </c>
      <c r="F5" s="42">
        <v>3</v>
      </c>
      <c r="G5" s="42">
        <v>8</v>
      </c>
      <c r="H5" s="43">
        <v>3</v>
      </c>
      <c r="I5" s="44">
        <v>8.71</v>
      </c>
    </row>
    <row r="6" spans="1:9" ht="28.5" thickBot="1" thickTop="1">
      <c r="A6" s="45" t="s">
        <v>30</v>
      </c>
      <c r="B6" s="46">
        <v>70</v>
      </c>
      <c r="C6" s="47">
        <v>63</v>
      </c>
      <c r="D6" s="47">
        <v>70</v>
      </c>
      <c r="E6" s="47">
        <v>70</v>
      </c>
      <c r="F6" s="47">
        <v>35</v>
      </c>
      <c r="G6" s="47">
        <v>70</v>
      </c>
      <c r="H6" s="48">
        <v>7</v>
      </c>
      <c r="I6" s="49">
        <v>55</v>
      </c>
    </row>
    <row r="7" ht="13.5" thickTop="1"/>
    <row r="8" s="50" customFormat="1" ht="26.25" thickBot="1">
      <c r="A8" s="50" t="s">
        <v>31</v>
      </c>
    </row>
    <row r="9" spans="1:8" s="50" customFormat="1" ht="31.5" thickBot="1" thickTop="1">
      <c r="A9" s="21" t="s">
        <v>32</v>
      </c>
      <c r="B9" s="22" t="s">
        <v>26</v>
      </c>
      <c r="C9" s="23"/>
      <c r="D9" s="23"/>
      <c r="E9" s="23"/>
      <c r="F9" s="23"/>
      <c r="G9" s="23"/>
      <c r="H9" s="24"/>
    </row>
    <row r="10" spans="1:8" ht="31.5" customHeight="1" thickBot="1" thickTop="1">
      <c r="A10" s="26" t="s">
        <v>28</v>
      </c>
      <c r="B10" s="27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9">
        <v>7</v>
      </c>
    </row>
    <row r="11" spans="1:8" ht="24" thickBot="1" thickTop="1">
      <c r="A11" s="31">
        <v>1</v>
      </c>
      <c r="B11" s="32">
        <f>ABS(B3-$I3)</f>
        <v>8.57</v>
      </c>
      <c r="C11" s="32">
        <f aca="true" t="shared" si="0" ref="C11:H11">ABS(C3-$I3)</f>
        <v>3.4299999999999997</v>
      </c>
      <c r="D11" s="32">
        <f t="shared" si="0"/>
        <v>12.57</v>
      </c>
      <c r="E11" s="32">
        <f t="shared" si="0"/>
        <v>8.57</v>
      </c>
      <c r="F11" s="32">
        <f t="shared" si="0"/>
        <v>7.43</v>
      </c>
      <c r="G11" s="32">
        <f t="shared" si="0"/>
        <v>8.57</v>
      </c>
      <c r="H11" s="32">
        <f t="shared" si="0"/>
        <v>27.43</v>
      </c>
    </row>
    <row r="12" spans="1:8" ht="24" thickBot="1" thickTop="1">
      <c r="A12" s="35">
        <v>2</v>
      </c>
      <c r="B12" s="32">
        <f aca="true" t="shared" si="1" ref="B12:H13">ABS(B4-$I4)</f>
        <v>7.140000000000001</v>
      </c>
      <c r="C12" s="32">
        <f t="shared" si="1"/>
        <v>7.140000000000001</v>
      </c>
      <c r="D12" s="32">
        <f t="shared" si="1"/>
        <v>0.8599999999999994</v>
      </c>
      <c r="E12" s="32">
        <f t="shared" si="1"/>
        <v>1.1400000000000006</v>
      </c>
      <c r="F12" s="32">
        <f t="shared" si="1"/>
        <v>6.859999999999999</v>
      </c>
      <c r="G12" s="32">
        <f t="shared" si="1"/>
        <v>7.140000000000001</v>
      </c>
      <c r="H12" s="32">
        <f t="shared" si="1"/>
        <v>14.86</v>
      </c>
    </row>
    <row r="13" spans="1:8" ht="24" thickBot="1" thickTop="1">
      <c r="A13" s="40">
        <v>3</v>
      </c>
      <c r="B13" s="32">
        <f t="shared" si="1"/>
        <v>0.7100000000000009</v>
      </c>
      <c r="C13" s="32">
        <f t="shared" si="1"/>
        <v>4.289999999999999</v>
      </c>
      <c r="D13" s="32">
        <f t="shared" si="1"/>
        <v>3.289999999999999</v>
      </c>
      <c r="E13" s="32">
        <f t="shared" si="1"/>
        <v>5.289999999999999</v>
      </c>
      <c r="F13" s="32">
        <f t="shared" si="1"/>
        <v>5.710000000000001</v>
      </c>
      <c r="G13" s="32">
        <f t="shared" si="1"/>
        <v>0.7100000000000009</v>
      </c>
      <c r="H13" s="32">
        <f t="shared" si="1"/>
        <v>5.710000000000001</v>
      </c>
    </row>
    <row r="14" ht="13.5" thickTop="1"/>
    <row r="15" spans="1:2" s="52" customFormat="1" ht="23.25">
      <c r="A15" s="51" t="s">
        <v>33</v>
      </c>
      <c r="B15" s="52">
        <f>SUM(B11:H13)</f>
        <v>147.42</v>
      </c>
    </row>
  </sheetData>
  <sheetProtection/>
  <mergeCells count="2">
    <mergeCell ref="B1:H1"/>
    <mergeCell ref="B9:H9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K12" sqref="K12"/>
    </sheetView>
  </sheetViews>
  <sheetFormatPr defaultColWidth="11.421875" defaultRowHeight="12.75"/>
  <cols>
    <col min="1" max="1" width="16.140625" style="0" customWidth="1"/>
  </cols>
  <sheetData>
    <row r="1" spans="1:9" ht="31.5" thickBot="1" thickTop="1">
      <c r="A1" s="21" t="s">
        <v>34</v>
      </c>
      <c r="B1" s="22" t="s">
        <v>26</v>
      </c>
      <c r="C1" s="23"/>
      <c r="D1" s="23"/>
      <c r="E1" s="23"/>
      <c r="F1" s="23"/>
      <c r="G1" s="23"/>
      <c r="H1" s="24"/>
      <c r="I1" s="25" t="s">
        <v>27</v>
      </c>
    </row>
    <row r="2" spans="1:9" ht="28.5" customHeight="1" thickBot="1" thickTop="1">
      <c r="A2" s="26" t="s">
        <v>28</v>
      </c>
      <c r="B2" s="27">
        <v>1</v>
      </c>
      <c r="C2" s="28">
        <v>2</v>
      </c>
      <c r="D2" s="28">
        <v>3</v>
      </c>
      <c r="E2" s="28">
        <v>4</v>
      </c>
      <c r="F2" s="28">
        <v>5</v>
      </c>
      <c r="G2" s="28">
        <v>6</v>
      </c>
      <c r="H2" s="29">
        <v>7</v>
      </c>
      <c r="I2" s="21" t="s">
        <v>35</v>
      </c>
    </row>
    <row r="3" spans="1:9" ht="24" thickBot="1" thickTop="1">
      <c r="A3" s="31">
        <v>1</v>
      </c>
      <c r="B3" s="32">
        <v>10</v>
      </c>
      <c r="C3" s="32">
        <v>7</v>
      </c>
      <c r="D3" s="32">
        <v>11</v>
      </c>
      <c r="E3" s="32">
        <v>10</v>
      </c>
      <c r="F3" s="32">
        <v>6</v>
      </c>
      <c r="G3" s="32">
        <v>10</v>
      </c>
      <c r="H3" s="32">
        <v>1</v>
      </c>
      <c r="I3" s="32">
        <v>7.8575</v>
      </c>
    </row>
    <row r="4" spans="1:9" ht="24" thickBot="1" thickTop="1">
      <c r="A4" s="35">
        <v>2</v>
      </c>
      <c r="B4" s="32">
        <v>11</v>
      </c>
      <c r="C4" s="32">
        <v>11</v>
      </c>
      <c r="D4" s="32">
        <v>7</v>
      </c>
      <c r="E4" s="32">
        <v>8</v>
      </c>
      <c r="F4" s="32">
        <v>4</v>
      </c>
      <c r="G4" s="32">
        <v>11</v>
      </c>
      <c r="H4" s="32">
        <v>0</v>
      </c>
      <c r="I4" s="32">
        <v>7.43</v>
      </c>
    </row>
    <row r="5" spans="1:9" ht="23.25" thickBot="1">
      <c r="A5" s="40">
        <v>3</v>
      </c>
      <c r="B5" s="41">
        <v>8</v>
      </c>
      <c r="C5" s="42">
        <v>13</v>
      </c>
      <c r="D5" s="42">
        <v>12</v>
      </c>
      <c r="E5" s="42">
        <v>14</v>
      </c>
      <c r="F5" s="42">
        <v>3</v>
      </c>
      <c r="G5" s="42">
        <v>8</v>
      </c>
      <c r="H5" s="43">
        <v>3</v>
      </c>
      <c r="I5" s="44">
        <v>8.71</v>
      </c>
    </row>
    <row r="6" spans="1:9" ht="28.5" thickBot="1" thickTop="1">
      <c r="A6" s="45" t="s">
        <v>30</v>
      </c>
      <c r="B6" s="46">
        <v>70</v>
      </c>
      <c r="C6" s="47">
        <v>63</v>
      </c>
      <c r="D6" s="47">
        <v>70</v>
      </c>
      <c r="E6" s="47">
        <v>70</v>
      </c>
      <c r="F6" s="47">
        <v>35</v>
      </c>
      <c r="G6" s="47">
        <v>70</v>
      </c>
      <c r="H6" s="48">
        <v>7</v>
      </c>
      <c r="I6" s="49">
        <v>55</v>
      </c>
    </row>
    <row r="7" ht="14.25" thickBot="1" thickTop="1"/>
    <row r="8" spans="1:9" ht="31.5" thickBot="1" thickTop="1">
      <c r="A8" s="21" t="s">
        <v>25</v>
      </c>
      <c r="B8" s="22" t="s">
        <v>26</v>
      </c>
      <c r="C8" s="23"/>
      <c r="D8" s="23"/>
      <c r="E8" s="23"/>
      <c r="F8" s="23"/>
      <c r="G8" s="23"/>
      <c r="H8" s="24"/>
      <c r="I8" s="25" t="s">
        <v>27</v>
      </c>
    </row>
    <row r="9" spans="1:9" ht="28.5" customHeight="1" thickBot="1" thickTop="1">
      <c r="A9" s="26" t="s">
        <v>28</v>
      </c>
      <c r="B9" s="27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  <c r="H9" s="29">
        <v>7</v>
      </c>
      <c r="I9" s="21" t="s">
        <v>36</v>
      </c>
    </row>
    <row r="10" spans="1:9" ht="24" thickBot="1" thickTop="1">
      <c r="A10" s="31">
        <v>1</v>
      </c>
      <c r="B10" s="32">
        <v>40</v>
      </c>
      <c r="C10" s="33">
        <v>28</v>
      </c>
      <c r="D10" s="33">
        <v>44</v>
      </c>
      <c r="E10" s="33">
        <v>40</v>
      </c>
      <c r="F10" s="33">
        <v>24</v>
      </c>
      <c r="G10" s="33">
        <v>40</v>
      </c>
      <c r="H10" s="34">
        <v>4</v>
      </c>
      <c r="I10" s="31">
        <v>31.43</v>
      </c>
    </row>
    <row r="11" spans="1:9" ht="23.25" thickBot="1">
      <c r="A11" s="35">
        <v>2</v>
      </c>
      <c r="B11" s="36">
        <v>22</v>
      </c>
      <c r="C11" s="37">
        <v>22</v>
      </c>
      <c r="D11" s="37">
        <v>14</v>
      </c>
      <c r="E11" s="37">
        <v>16</v>
      </c>
      <c r="F11" s="37">
        <v>8</v>
      </c>
      <c r="G11" s="37">
        <v>22</v>
      </c>
      <c r="H11" s="38">
        <v>0</v>
      </c>
      <c r="I11" s="39">
        <v>14.86</v>
      </c>
    </row>
    <row r="12" spans="1:9" ht="23.25" thickBot="1">
      <c r="A12" s="40">
        <v>3</v>
      </c>
      <c r="B12" s="41">
        <v>8</v>
      </c>
      <c r="C12" s="42">
        <v>13</v>
      </c>
      <c r="D12" s="42">
        <v>12</v>
      </c>
      <c r="E12" s="42">
        <v>14</v>
      </c>
      <c r="F12" s="42">
        <v>3</v>
      </c>
      <c r="G12" s="42">
        <v>8</v>
      </c>
      <c r="H12" s="43">
        <v>3</v>
      </c>
      <c r="I12" s="44">
        <v>8.71</v>
      </c>
    </row>
    <row r="13" spans="1:9" ht="28.5" thickBot="1" thickTop="1">
      <c r="A13" s="45" t="s">
        <v>30</v>
      </c>
      <c r="B13" s="46">
        <v>70</v>
      </c>
      <c r="C13" s="47">
        <v>63</v>
      </c>
      <c r="D13" s="47">
        <v>70</v>
      </c>
      <c r="E13" s="47">
        <v>70</v>
      </c>
      <c r="F13" s="47">
        <v>35</v>
      </c>
      <c r="G13" s="47">
        <v>70</v>
      </c>
      <c r="H13" s="48">
        <v>7</v>
      </c>
      <c r="I13" s="49">
        <v>55</v>
      </c>
    </row>
    <row r="14" ht="13.5" thickTop="1"/>
  </sheetData>
  <sheetProtection/>
  <mergeCells count="2">
    <mergeCell ref="B1:H1"/>
    <mergeCell ref="B8:H8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85" zoomScaleNormal="85" zoomScalePageLayoutView="0" workbookViewId="0" topLeftCell="A1">
      <selection activeCell="H14" sqref="H14"/>
    </sheetView>
  </sheetViews>
  <sheetFormatPr defaultColWidth="11.421875" defaultRowHeight="12.75"/>
  <cols>
    <col min="1" max="1" width="16.140625" style="0" customWidth="1"/>
    <col min="2" max="2" width="14.140625" style="0" customWidth="1"/>
    <col min="3" max="3" width="13.00390625" style="0" customWidth="1"/>
    <col min="4" max="4" width="13.140625" style="0" customWidth="1"/>
    <col min="5" max="5" width="14.7109375" style="0" customWidth="1"/>
  </cols>
  <sheetData>
    <row r="1" spans="1:13" ht="26.25" thickBot="1" thickTop="1">
      <c r="A1" s="53" t="s">
        <v>37</v>
      </c>
      <c r="B1" s="22" t="s">
        <v>38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</row>
    <row r="2" spans="1:13" ht="28.5" customHeight="1" thickBot="1" thickTop="1">
      <c r="A2" s="26" t="s">
        <v>28</v>
      </c>
      <c r="B2" s="27">
        <v>1</v>
      </c>
      <c r="C2" s="28">
        <v>2</v>
      </c>
      <c r="D2" s="28">
        <v>3</v>
      </c>
      <c r="E2" s="28">
        <v>4</v>
      </c>
      <c r="F2" s="28">
        <v>5</v>
      </c>
      <c r="G2" s="28">
        <v>6</v>
      </c>
      <c r="H2" s="27">
        <v>7</v>
      </c>
      <c r="I2" s="28">
        <v>8</v>
      </c>
      <c r="J2" s="28">
        <v>9</v>
      </c>
      <c r="K2" s="28">
        <v>10</v>
      </c>
      <c r="L2" s="28">
        <v>11</v>
      </c>
      <c r="M2" s="27">
        <v>12</v>
      </c>
    </row>
    <row r="3" spans="1:13" ht="24" thickBot="1" thickTop="1">
      <c r="A3" s="31">
        <v>1</v>
      </c>
      <c r="B3" s="32">
        <v>6</v>
      </c>
      <c r="C3" s="32">
        <v>7</v>
      </c>
      <c r="D3" s="32">
        <v>4</v>
      </c>
      <c r="E3" s="32">
        <v>5</v>
      </c>
      <c r="F3" s="32">
        <v>5</v>
      </c>
      <c r="G3" s="32">
        <v>2</v>
      </c>
      <c r="H3" s="32">
        <v>4</v>
      </c>
      <c r="I3" s="32">
        <v>7</v>
      </c>
      <c r="J3" s="32">
        <v>3</v>
      </c>
      <c r="K3" s="32">
        <v>1</v>
      </c>
      <c r="L3" s="32">
        <v>10</v>
      </c>
      <c r="M3" s="32">
        <v>1</v>
      </c>
    </row>
    <row r="4" spans="1:13" ht="24" thickBot="1" thickTop="1">
      <c r="A4" s="35">
        <v>2</v>
      </c>
      <c r="B4" s="32">
        <v>5</v>
      </c>
      <c r="C4" s="32">
        <v>11</v>
      </c>
      <c r="D4" s="32">
        <v>6</v>
      </c>
      <c r="E4" s="32">
        <v>5</v>
      </c>
      <c r="F4" s="32">
        <v>3</v>
      </c>
      <c r="G4" s="32">
        <v>1</v>
      </c>
      <c r="H4" s="32">
        <v>1</v>
      </c>
      <c r="I4" s="32">
        <v>4</v>
      </c>
      <c r="J4" s="32">
        <v>4</v>
      </c>
      <c r="K4" s="32">
        <v>1</v>
      </c>
      <c r="L4" s="32">
        <v>11</v>
      </c>
      <c r="M4" s="32">
        <v>0</v>
      </c>
    </row>
    <row r="5" spans="1:13" ht="23.25" thickBot="1">
      <c r="A5" s="40">
        <v>3</v>
      </c>
      <c r="B5" s="41">
        <v>8</v>
      </c>
      <c r="C5" s="42">
        <v>13</v>
      </c>
      <c r="D5" s="42">
        <v>0</v>
      </c>
      <c r="E5" s="42">
        <v>5</v>
      </c>
      <c r="F5" s="42">
        <v>2</v>
      </c>
      <c r="G5" s="42">
        <v>4</v>
      </c>
      <c r="H5" s="54">
        <v>3</v>
      </c>
      <c r="I5" s="54">
        <v>13</v>
      </c>
      <c r="J5" s="54">
        <v>1</v>
      </c>
      <c r="K5" s="54">
        <v>8</v>
      </c>
      <c r="L5" s="43">
        <v>3</v>
      </c>
      <c r="M5" s="43">
        <v>3</v>
      </c>
    </row>
    <row r="6" spans="1:13" ht="24" thickBot="1" thickTop="1">
      <c r="A6" s="45"/>
      <c r="B6" s="46"/>
      <c r="C6" s="47"/>
      <c r="D6" s="47"/>
      <c r="E6" s="47"/>
      <c r="F6" s="47"/>
      <c r="G6" s="47"/>
      <c r="H6" s="55"/>
      <c r="I6" s="55"/>
      <c r="J6" s="55"/>
      <c r="K6" s="55"/>
      <c r="L6" s="48"/>
      <c r="M6" s="48"/>
    </row>
    <row r="7" ht="14.25" thickBot="1" thickTop="1"/>
    <row r="8" spans="1:13" ht="30.75" thickBot="1" thickTop="1">
      <c r="A8" s="21"/>
      <c r="B8" s="22" t="s">
        <v>39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</row>
    <row r="9" spans="1:13" ht="28.5" customHeight="1" thickBot="1" thickTop="1">
      <c r="A9" s="26"/>
      <c r="B9" s="27">
        <v>1</v>
      </c>
      <c r="C9" s="28">
        <v>2</v>
      </c>
      <c r="D9" s="28">
        <v>3</v>
      </c>
      <c r="E9" s="28">
        <v>4</v>
      </c>
      <c r="F9" s="28">
        <v>5</v>
      </c>
      <c r="G9" s="28">
        <v>6</v>
      </c>
      <c r="H9" s="27">
        <v>7</v>
      </c>
      <c r="I9" s="28">
        <v>8</v>
      </c>
      <c r="J9" s="28">
        <v>9</v>
      </c>
      <c r="K9" s="28">
        <v>10</v>
      </c>
      <c r="L9" s="28">
        <v>11</v>
      </c>
      <c r="M9" s="27">
        <v>12</v>
      </c>
    </row>
    <row r="10" spans="1:13" ht="24" thickBot="1" thickTop="1">
      <c r="A10" s="31" t="s">
        <v>40</v>
      </c>
      <c r="B10" s="32"/>
      <c r="C10" s="33"/>
      <c r="D10" s="33"/>
      <c r="E10" s="33">
        <v>1</v>
      </c>
      <c r="F10" s="33"/>
      <c r="G10" s="33">
        <v>1</v>
      </c>
      <c r="H10" s="56">
        <v>1</v>
      </c>
      <c r="I10" s="56"/>
      <c r="J10" s="56"/>
      <c r="K10" s="56"/>
      <c r="L10" s="34"/>
      <c r="M10" s="34"/>
    </row>
    <row r="11" spans="1:13" ht="22.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2:5" ht="32.25" customHeight="1" thickBot="1">
      <c r="B12" s="21" t="s">
        <v>34</v>
      </c>
      <c r="C12" s="21" t="s">
        <v>25</v>
      </c>
      <c r="D12" s="30" t="s">
        <v>29</v>
      </c>
      <c r="E12" s="58" t="s">
        <v>41</v>
      </c>
    </row>
    <row r="13" spans="1:5" ht="26.25" customHeight="1" thickBot="1" thickTop="1">
      <c r="A13" s="26" t="s">
        <v>28</v>
      </c>
      <c r="B13" s="59" t="s">
        <v>42</v>
      </c>
      <c r="C13" s="60" t="s">
        <v>43</v>
      </c>
      <c r="D13" s="61" t="s">
        <v>27</v>
      </c>
      <c r="E13" s="62" t="s">
        <v>44</v>
      </c>
    </row>
    <row r="14" spans="1:5" ht="24" thickBot="1" thickTop="1">
      <c r="A14" s="31">
        <v>1</v>
      </c>
      <c r="B14" s="32">
        <f>SUMPRODUCT(B3:M3,$B$10:$M$10)</f>
        <v>11</v>
      </c>
      <c r="C14" s="33">
        <f>B14*4</f>
        <v>44</v>
      </c>
      <c r="D14" s="31">
        <v>31.43</v>
      </c>
      <c r="E14" s="33">
        <f>ABS(C14-D14)</f>
        <v>12.57</v>
      </c>
    </row>
    <row r="15" spans="1:5" ht="24" thickBot="1" thickTop="1">
      <c r="A15" s="35">
        <v>2</v>
      </c>
      <c r="B15" s="32">
        <f>SUMPRODUCT(B4:M4,$B$10:$M$10)</f>
        <v>7</v>
      </c>
      <c r="C15" s="37">
        <f>B15*2</f>
        <v>14</v>
      </c>
      <c r="D15" s="39">
        <v>14.86</v>
      </c>
      <c r="E15" s="33">
        <f>ABS(C15-D15)</f>
        <v>0.8599999999999994</v>
      </c>
    </row>
    <row r="16" spans="1:5" ht="24" thickBot="1" thickTop="1">
      <c r="A16" s="40">
        <v>3</v>
      </c>
      <c r="B16" s="32">
        <f>SUMPRODUCT(B5:M5,$B$10:$M$10)</f>
        <v>12</v>
      </c>
      <c r="C16" s="42">
        <f>B16</f>
        <v>12</v>
      </c>
      <c r="D16" s="44">
        <v>8.71</v>
      </c>
      <c r="E16" s="33">
        <f>ABS(C16-D16)</f>
        <v>3.289999999999999</v>
      </c>
    </row>
    <row r="17" spans="1:5" ht="28.5" thickBot="1" thickTop="1">
      <c r="A17" s="45" t="s">
        <v>30</v>
      </c>
      <c r="B17" s="46">
        <f>SUM(B14:B16)</f>
        <v>30</v>
      </c>
      <c r="C17" s="46">
        <f>SUM(C14:C16)</f>
        <v>70</v>
      </c>
      <c r="D17" s="46">
        <f>SUM(D14:D16)</f>
        <v>55</v>
      </c>
      <c r="E17" s="47">
        <f>SUM(E14:E16)</f>
        <v>16.72</v>
      </c>
    </row>
    <row r="18" ht="13.5" thickTop="1"/>
  </sheetData>
  <sheetProtection/>
  <mergeCells count="2">
    <mergeCell ref="B1:M1"/>
    <mergeCell ref="B8:M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Hartl</dc:creator>
  <cp:keywords/>
  <dc:description/>
  <cp:lastModifiedBy>Hartl</cp:lastModifiedBy>
  <dcterms:created xsi:type="dcterms:W3CDTF">2002-11-28T15:09:31Z</dcterms:created>
  <dcterms:modified xsi:type="dcterms:W3CDTF">2019-12-16T17:32:40Z</dcterms:modified>
  <cp:category/>
  <cp:version/>
  <cp:contentType/>
  <cp:contentStatus/>
</cp:coreProperties>
</file>