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" windowWidth="15132" windowHeight="9048" activeTab="2"/>
  </bookViews>
  <sheets>
    <sheet name="given cycle time c " sheetId="1" r:id="rId1"/>
    <sheet name="given number of stations m" sheetId="2" r:id="rId2"/>
    <sheet name="weighted objective" sheetId="6" r:id="rId3"/>
  </sheets>
  <definedNames>
    <definedName name="solver_adj" localSheetId="0" hidden="1">'given cycle time c '!$B$19:$E$30</definedName>
    <definedName name="solver_adj" localSheetId="1" hidden="1">'given number of stations m'!$B$19:$E$30,'given number of stations m'!$C$16</definedName>
    <definedName name="solver_adj" localSheetId="2" hidden="1">'weighted objective'!$B$19:$E$30,'weighted objective'!$B$16</definedName>
    <definedName name="solver_cvg" localSheetId="0" hidden="1">0.00001</definedName>
    <definedName name="solver_cvg" localSheetId="1" hidden="1">0.0001</definedName>
    <definedName name="solver_cvg" localSheetId="2" hidden="1">0.00001</definedName>
    <definedName name="solver_drv" localSheetId="0" hidden="1">2</definedName>
    <definedName name="solver_drv" localSheetId="1" hidden="1">1</definedName>
    <definedName name="solver_drv" localSheetId="2" hidden="1">2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tr" localSheetId="0" hidden="1">1000</definedName>
    <definedName name="solver_itr" localSheetId="1" hidden="1">100</definedName>
    <definedName name="solver_itr" localSheetId="2" hidden="1">1000</definedName>
    <definedName name="solver_lhs1" localSheetId="0" hidden="1">'given cycle time c '!$G$29</definedName>
    <definedName name="solver_lhs1" localSheetId="1" hidden="1">'given number of stations m'!$F$19:$F$30</definedName>
    <definedName name="solver_lhs1" localSheetId="2" hidden="1">'weighted objective'!$G$29</definedName>
    <definedName name="solver_lhs10" localSheetId="0" hidden="1">'given cycle time c '!$G$24</definedName>
    <definedName name="solver_lhs10" localSheetId="1" hidden="1">'given number of stations m'!$G$25</definedName>
    <definedName name="solver_lhs10" localSheetId="2" hidden="1">'weighted objective'!$G$24</definedName>
    <definedName name="solver_lhs11" localSheetId="0" hidden="1">'given cycle time c '!$G$25</definedName>
    <definedName name="solver_lhs11" localSheetId="1" hidden="1">'given number of stations m'!$G$23</definedName>
    <definedName name="solver_lhs11" localSheetId="2" hidden="1">'weighted objective'!$G$25</definedName>
    <definedName name="solver_lhs12" localSheetId="0" hidden="1">'given cycle time c '!$G$23</definedName>
    <definedName name="solver_lhs12" localSheetId="1" hidden="1">'given number of stations m'!$G$27</definedName>
    <definedName name="solver_lhs12" localSheetId="2" hidden="1">'weighted objective'!$G$23</definedName>
    <definedName name="solver_lhs13" localSheetId="0" hidden="1">'given cycle time c '!$G$27</definedName>
    <definedName name="solver_lhs13" localSheetId="1" hidden="1">'given number of stations m'!$G$26</definedName>
    <definedName name="solver_lhs13" localSheetId="2" hidden="1">'weighted objective'!$G$27</definedName>
    <definedName name="solver_lhs14" localSheetId="0" hidden="1">'given cycle time c '!$G$26</definedName>
    <definedName name="solver_lhs14" localSheetId="1" hidden="1">'given number of stations m'!$G$28</definedName>
    <definedName name="solver_lhs14" localSheetId="2" hidden="1">'weighted objective'!$G$26</definedName>
    <definedName name="solver_lhs15" localSheetId="0" hidden="1">'given cycle time c '!$G$28</definedName>
    <definedName name="solver_lhs15" localSheetId="1" hidden="1">'given number of stations m'!$G$29</definedName>
    <definedName name="solver_lhs15" localSheetId="2" hidden="1">'weighted objective'!$G$28</definedName>
    <definedName name="solver_lhs16" localSheetId="0" hidden="1">'given cycle time c '!$F$19:$F$30</definedName>
    <definedName name="solver_lhs16" localSheetId="1" hidden="1">'given number of stations m'!$B$19:$E$30</definedName>
    <definedName name="solver_lhs16" localSheetId="2" hidden="1">'weighted objective'!$F$19:$F$30</definedName>
    <definedName name="solver_lhs17" localSheetId="1" hidden="1">'given number of stations m'!$G$30</definedName>
    <definedName name="solver_lhs2" localSheetId="0" hidden="1">'given cycle time c '!$B$32:$E$32</definedName>
    <definedName name="solver_lhs2" localSheetId="1" hidden="1">'given number of stations m'!$B$32:$E$32</definedName>
    <definedName name="solver_lhs2" localSheetId="2" hidden="1">'weighted objective'!$B$32:$E$32</definedName>
    <definedName name="solver_lhs3" localSheetId="0" hidden="1">'given cycle time c '!$B$19:$E$30</definedName>
    <definedName name="solver_lhs3" localSheetId="1" hidden="1">'given number of stations m'!$G$19</definedName>
    <definedName name="solver_lhs3" localSheetId="2" hidden="1">'weighted objective'!$B$19:$E$30</definedName>
    <definedName name="solver_lhs4" localSheetId="0" hidden="1">'given cycle time c '!$G$19</definedName>
    <definedName name="solver_lhs4" localSheetId="1" hidden="1">'given number of stations m'!$G$19</definedName>
    <definedName name="solver_lhs4" localSheetId="2" hidden="1">'weighted objective'!$G$19</definedName>
    <definedName name="solver_lhs5" localSheetId="0" hidden="1">'given cycle time c '!$G$19</definedName>
    <definedName name="solver_lhs5" localSheetId="1" hidden="1">'given number of stations m'!$G$20</definedName>
    <definedName name="solver_lhs5" localSheetId="2" hidden="1">'weighted objective'!$G$19</definedName>
    <definedName name="solver_lhs6" localSheetId="0" hidden="1">'given cycle time c '!$G$20</definedName>
    <definedName name="solver_lhs6" localSheetId="1" hidden="1">'given number of stations m'!$G$21</definedName>
    <definedName name="solver_lhs6" localSheetId="2" hidden="1">'weighted objective'!$G$20</definedName>
    <definedName name="solver_lhs7" localSheetId="0" hidden="1">'given cycle time c '!$G$21</definedName>
    <definedName name="solver_lhs7" localSheetId="1" hidden="1">'given number of stations m'!$G$21</definedName>
    <definedName name="solver_lhs7" localSheetId="2" hidden="1">'weighted objective'!$G$21</definedName>
    <definedName name="solver_lhs8" localSheetId="0" hidden="1">'given cycle time c '!$G$21</definedName>
    <definedName name="solver_lhs8" localSheetId="1" hidden="1">'given number of stations m'!$G$22</definedName>
    <definedName name="solver_lhs8" localSheetId="2" hidden="1">'weighted objective'!$G$21</definedName>
    <definedName name="solver_lhs9" localSheetId="0" hidden="1">'given cycle time c '!$G$22</definedName>
    <definedName name="solver_lhs9" localSheetId="1" hidden="1">'given number of stations m'!$G$24</definedName>
    <definedName name="solver_lhs9" localSheetId="2" hidden="1">'weighted objective'!$G$22</definedName>
    <definedName name="solver_lin" localSheetId="0" hidden="1">1</definedName>
    <definedName name="solver_lin" localSheetId="1" hidden="1">1</definedName>
    <definedName name="solver_lin" localSheetId="2" hidden="1">1</definedName>
    <definedName name="solver_neg" localSheetId="0" hidden="1">2</definedName>
    <definedName name="solver_neg" localSheetId="1" hidden="1">1</definedName>
    <definedName name="solver_neg" localSheetId="2" hidden="1">2</definedName>
    <definedName name="solver_num" localSheetId="0" hidden="1">16</definedName>
    <definedName name="solver_num" localSheetId="1" hidden="1">17</definedName>
    <definedName name="solver_num" localSheetId="2" hidden="1">16</definedName>
    <definedName name="solver_nwt" localSheetId="0" hidden="1">2</definedName>
    <definedName name="solver_nwt" localSheetId="1" hidden="1">1</definedName>
    <definedName name="solver_nwt" localSheetId="2" hidden="1">2</definedName>
    <definedName name="solver_opt" localSheetId="0" hidden="1">'given cycle time c '!$E$34</definedName>
    <definedName name="solver_opt" localSheetId="1" hidden="1">'given number of stations m'!$B$16</definedName>
    <definedName name="solver_opt" localSheetId="2" hidden="1">'weighted objective'!$D$36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rel1" localSheetId="0" hidden="1">1</definedName>
    <definedName name="solver_rel1" localSheetId="1" hidden="1">2</definedName>
    <definedName name="solver_rel1" localSheetId="2" hidden="1">1</definedName>
    <definedName name="solver_rel10" localSheetId="0" hidden="1">1</definedName>
    <definedName name="solver_rel10" localSheetId="1" hidden="1">1</definedName>
    <definedName name="solver_rel10" localSheetId="2" hidden="1">1</definedName>
    <definedName name="solver_rel11" localSheetId="0" hidden="1">1</definedName>
    <definedName name="solver_rel11" localSheetId="1" hidden="1">1</definedName>
    <definedName name="solver_rel11" localSheetId="2" hidden="1">1</definedName>
    <definedName name="solver_rel12" localSheetId="0" hidden="1">1</definedName>
    <definedName name="solver_rel12" localSheetId="1" hidden="1">1</definedName>
    <definedName name="solver_rel12" localSheetId="2" hidden="1">1</definedName>
    <definedName name="solver_rel13" localSheetId="0" hidden="1">1</definedName>
    <definedName name="solver_rel13" localSheetId="1" hidden="1">1</definedName>
    <definedName name="solver_rel13" localSheetId="2" hidden="1">1</definedName>
    <definedName name="solver_rel14" localSheetId="0" hidden="1">1</definedName>
    <definedName name="solver_rel14" localSheetId="1" hidden="1">1</definedName>
    <definedName name="solver_rel14" localSheetId="2" hidden="1">1</definedName>
    <definedName name="solver_rel15" localSheetId="0" hidden="1">1</definedName>
    <definedName name="solver_rel15" localSheetId="1" hidden="1">1</definedName>
    <definedName name="solver_rel15" localSheetId="2" hidden="1">1</definedName>
    <definedName name="solver_rel16" localSheetId="0" hidden="1">2</definedName>
    <definedName name="solver_rel16" localSheetId="1" hidden="1">5</definedName>
    <definedName name="solver_rel16" localSheetId="2" hidden="1">2</definedName>
    <definedName name="solver_rel17" localSheetId="1" hidden="1">1</definedName>
    <definedName name="solver_rel2" localSheetId="0" hidden="1">1</definedName>
    <definedName name="solver_rel2" localSheetId="1" hidden="1">1</definedName>
    <definedName name="solver_rel2" localSheetId="2" hidden="1">1</definedName>
    <definedName name="solver_rel3" localSheetId="0" hidden="1">5</definedName>
    <definedName name="solver_rel3" localSheetId="1" hidden="1">1</definedName>
    <definedName name="solver_rel3" localSheetId="2" hidden="1">5</definedName>
    <definedName name="solver_rel4" localSheetId="0" hidden="1">1</definedName>
    <definedName name="solver_rel4" localSheetId="1" hidden="1">1</definedName>
    <definedName name="solver_rel4" localSheetId="2" hidden="1">1</definedName>
    <definedName name="solver_rel5" localSheetId="0" hidden="1">1</definedName>
    <definedName name="solver_rel5" localSheetId="1" hidden="1">1</definedName>
    <definedName name="solver_rel5" localSheetId="2" hidden="1">1</definedName>
    <definedName name="solver_rel6" localSheetId="0" hidden="1">1</definedName>
    <definedName name="solver_rel6" localSheetId="1" hidden="1">1</definedName>
    <definedName name="solver_rel6" localSheetId="2" hidden="1">1</definedName>
    <definedName name="solver_rel7" localSheetId="0" hidden="1">1</definedName>
    <definedName name="solver_rel7" localSheetId="1" hidden="1">1</definedName>
    <definedName name="solver_rel7" localSheetId="2" hidden="1">1</definedName>
    <definedName name="solver_rel8" localSheetId="0" hidden="1">1</definedName>
    <definedName name="solver_rel8" localSheetId="1" hidden="1">1</definedName>
    <definedName name="solver_rel8" localSheetId="2" hidden="1">1</definedName>
    <definedName name="solver_rel9" localSheetId="0" hidden="1">1</definedName>
    <definedName name="solver_rel9" localSheetId="1" hidden="1">1</definedName>
    <definedName name="solver_rel9" localSheetId="2" hidden="1">1</definedName>
    <definedName name="solver_rhs1" localSheetId="0" hidden="1">'given cycle time c '!$G$30</definedName>
    <definedName name="solver_rhs1" localSheetId="1" hidden="1">1</definedName>
    <definedName name="solver_rhs1" localSheetId="2" hidden="1">'weighted objective'!$G$30</definedName>
    <definedName name="solver_rhs10" localSheetId="0" hidden="1">'given cycle time c '!$G$26</definedName>
    <definedName name="solver_rhs10" localSheetId="1" hidden="1">'given number of stations m'!$G$27</definedName>
    <definedName name="solver_rhs10" localSheetId="2" hidden="1">'weighted objective'!$G$26</definedName>
    <definedName name="solver_rhs11" localSheetId="0" hidden="1">'given cycle time c '!$G$27</definedName>
    <definedName name="solver_rhs11" localSheetId="1" hidden="1">'given number of stations m'!$G$28</definedName>
    <definedName name="solver_rhs11" localSheetId="2" hidden="1">'weighted objective'!$G$27</definedName>
    <definedName name="solver_rhs12" localSheetId="0" hidden="1">'given cycle time c '!$G$28</definedName>
    <definedName name="solver_rhs12" localSheetId="1" hidden="1">'given number of stations m'!$G$28</definedName>
    <definedName name="solver_rhs12" localSheetId="2" hidden="1">'weighted objective'!$G$28</definedName>
    <definedName name="solver_rhs13" localSheetId="0" hidden="1">'given cycle time c '!$G$28</definedName>
    <definedName name="solver_rhs13" localSheetId="1" hidden="1">'given number of stations m'!$G$29</definedName>
    <definedName name="solver_rhs13" localSheetId="2" hidden="1">'weighted objective'!$G$28</definedName>
    <definedName name="solver_rhs14" localSheetId="0" hidden="1">'given cycle time c '!$G$29</definedName>
    <definedName name="solver_rhs14" localSheetId="1" hidden="1">'given number of stations m'!$G$29</definedName>
    <definedName name="solver_rhs14" localSheetId="2" hidden="1">'weighted objective'!$G$29</definedName>
    <definedName name="solver_rhs15" localSheetId="0" hidden="1">'given cycle time c '!$G$29</definedName>
    <definedName name="solver_rhs15" localSheetId="1" hidden="1">'given number of stations m'!$G$30</definedName>
    <definedName name="solver_rhs15" localSheetId="2" hidden="1">'weighted objective'!$G$29</definedName>
    <definedName name="solver_rhs16" localSheetId="0" hidden="1">1</definedName>
    <definedName name="solver_rhs16" localSheetId="1" hidden="1">Binär</definedName>
    <definedName name="solver_rhs16" localSheetId="2" hidden="1">1</definedName>
    <definedName name="solver_rhs17" localSheetId="1" hidden="1">'given number of stations m'!$E$34</definedName>
    <definedName name="solver_rhs2" localSheetId="0" hidden="1">'given cycle time c '!$B$16</definedName>
    <definedName name="solver_rhs2" localSheetId="1" hidden="1">'given number of stations m'!$B$16</definedName>
    <definedName name="solver_rhs2" localSheetId="2" hidden="1">'weighted objective'!$B$16</definedName>
    <definedName name="solver_rhs3" localSheetId="0" hidden="1">Binär</definedName>
    <definedName name="solver_rhs3" localSheetId="1" hidden="1">'given number of stations m'!$G$21</definedName>
    <definedName name="solver_rhs3" localSheetId="2" hidden="1">Binär</definedName>
    <definedName name="solver_rhs4" localSheetId="0" hidden="1">'given cycle time c '!$G$21</definedName>
    <definedName name="solver_rhs4" localSheetId="1" hidden="1">'given number of stations m'!$G$22</definedName>
    <definedName name="solver_rhs4" localSheetId="2" hidden="1">'weighted objective'!$G$21</definedName>
    <definedName name="solver_rhs5" localSheetId="0" hidden="1">'given cycle time c '!$G$22</definedName>
    <definedName name="solver_rhs5" localSheetId="1" hidden="1">'given number of stations m'!$G$23</definedName>
    <definedName name="solver_rhs5" localSheetId="2" hidden="1">'weighted objective'!$G$22</definedName>
    <definedName name="solver_rhs6" localSheetId="0" hidden="1">'given cycle time c '!$G$23</definedName>
    <definedName name="solver_rhs6" localSheetId="1" hidden="1">'given number of stations m'!$G$24</definedName>
    <definedName name="solver_rhs6" localSheetId="2" hidden="1">'weighted objective'!$G$23</definedName>
    <definedName name="solver_rhs7" localSheetId="0" hidden="1">'given cycle time c '!$G$24</definedName>
    <definedName name="solver_rhs7" localSheetId="1" hidden="1">'given number of stations m'!$G$25</definedName>
    <definedName name="solver_rhs7" localSheetId="2" hidden="1">'weighted objective'!$G$24</definedName>
    <definedName name="solver_rhs8" localSheetId="0" hidden="1">'given cycle time c '!$G$25</definedName>
    <definedName name="solver_rhs8" localSheetId="1" hidden="1">'given number of stations m'!$G$25</definedName>
    <definedName name="solver_rhs8" localSheetId="2" hidden="1">'weighted objective'!$G$25</definedName>
    <definedName name="solver_rhs9" localSheetId="0" hidden="1">'given cycle time c '!$G$25</definedName>
    <definedName name="solver_rhs9" localSheetId="1" hidden="1">'given number of stations m'!$G$26</definedName>
    <definedName name="solver_rhs9" localSheetId="2" hidden="1">'weighted objective'!$G$25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tim" localSheetId="0" hidden="1">1000</definedName>
    <definedName name="solver_tim" localSheetId="1" hidden="1">100</definedName>
    <definedName name="solver_tim" localSheetId="2" hidden="1">1000</definedName>
    <definedName name="solver_tol" localSheetId="0" hidden="1">0.01</definedName>
    <definedName name="solver_tol" localSheetId="1" hidden="1">0.05</definedName>
    <definedName name="solver_tol" localSheetId="2" hidden="1">0.01</definedName>
    <definedName name="solver_typ" localSheetId="0" hidden="1">2</definedName>
    <definedName name="solver_typ" localSheetId="1" hidden="1">2</definedName>
    <definedName name="solver_typ" localSheetId="2" hidden="1">2</definedName>
    <definedName name="solver_val" localSheetId="0" hidden="1">0</definedName>
    <definedName name="solver_val" localSheetId="1" hidden="1">0</definedName>
    <definedName name="solver_val" localSheetId="2" hidden="1">0</definedName>
  </definedNames>
  <calcPr calcId="125725"/>
</workbook>
</file>

<file path=xl/calcChain.xml><?xml version="1.0" encoding="utf-8"?>
<calcChain xmlns="http://schemas.openxmlformats.org/spreadsheetml/2006/main">
  <c r="C14" i="6"/>
  <c r="C14" i="2"/>
  <c r="G30" i="6"/>
  <c r="E34"/>
  <c r="E39"/>
  <c r="E38"/>
  <c r="C39"/>
  <c r="G30" i="1"/>
  <c r="E34"/>
  <c r="F19" i="6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B32"/>
  <c r="C32"/>
  <c r="D32"/>
  <c r="E32"/>
  <c r="B32" i="1"/>
  <c r="G24"/>
  <c r="G21"/>
  <c r="C14"/>
  <c r="G20"/>
  <c r="G22"/>
  <c r="G23"/>
  <c r="G25"/>
  <c r="G26"/>
  <c r="G27"/>
  <c r="G28"/>
  <c r="G29"/>
  <c r="G19"/>
  <c r="F20"/>
  <c r="F21"/>
  <c r="F22"/>
  <c r="F23"/>
  <c r="F24"/>
  <c r="F25"/>
  <c r="F26"/>
  <c r="F27"/>
  <c r="F28"/>
  <c r="F29"/>
  <c r="F30"/>
  <c r="F19"/>
  <c r="E32"/>
  <c r="D32"/>
  <c r="C32"/>
  <c r="B16" i="2"/>
  <c r="G30"/>
  <c r="E32"/>
  <c r="D32"/>
  <c r="C32"/>
  <c r="B32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D36" i="6"/>
</calcChain>
</file>

<file path=xl/sharedStrings.xml><?xml version="1.0" encoding="utf-8"?>
<sst xmlns="http://schemas.openxmlformats.org/spreadsheetml/2006/main" count="58" uniqueCount="28">
  <si>
    <t>-</t>
  </si>
  <si>
    <t>3, 4</t>
  </si>
  <si>
    <t>5, 9</t>
  </si>
  <si>
    <t>Station</t>
  </si>
  <si>
    <t>StationsNr</t>
  </si>
  <si>
    <t>AnzZuordn</t>
  </si>
  <si>
    <t>-&gt; min</t>
  </si>
  <si>
    <t>wähle w1 =</t>
  </si>
  <si>
    <t xml:space="preserve"> w2 =</t>
  </si>
  <si>
    <t xml:space="preserve">c = </t>
  </si>
  <si>
    <t>m =</t>
  </si>
  <si>
    <t>operation j</t>
  </si>
  <si>
    <t>predecessors</t>
  </si>
  <si>
    <t>duration tj</t>
  </si>
  <si>
    <t>cycle time</t>
  </si>
  <si>
    <t>given</t>
  </si>
  <si>
    <t>station</t>
  </si>
  <si>
    <t>operation i</t>
  </si>
  <si>
    <t># assignments</t>
  </si>
  <si>
    <t>station #</t>
  </si>
  <si>
    <t>work load</t>
  </si>
  <si>
    <t># stations</t>
  </si>
  <si>
    <t>sum</t>
  </si>
  <si>
    <t>objective -&gt; min</t>
  </si>
  <si>
    <t>is now a variable</t>
  </si>
  <si>
    <t>variable</t>
  </si>
  <si>
    <t>weighted objective w1*c +  w2*m =</t>
  </si>
  <si>
    <t>where w1+w2=1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</si>
</sst>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2" borderId="0" xfId="0" applyFill="1"/>
    <xf numFmtId="0" fontId="0" fillId="2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1" fillId="3" borderId="0" xfId="0" applyFont="1" applyFill="1"/>
    <xf numFmtId="0" fontId="1" fillId="4" borderId="0" xfId="0" applyFont="1" applyFill="1" applyAlignment="1">
      <alignment horizontal="center"/>
    </xf>
    <xf numFmtId="0" fontId="1" fillId="0" borderId="0" xfId="0" quotePrefix="1" applyFont="1" applyAlignment="1">
      <alignment horizontal="center"/>
    </xf>
    <xf numFmtId="0" fontId="2" fillId="0" borderId="0" xfId="0" applyFont="1"/>
    <xf numFmtId="0" fontId="2" fillId="0" borderId="0" xfId="0" applyFont="1" applyFill="1"/>
    <xf numFmtId="0" fontId="2" fillId="3" borderId="0" xfId="0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0" fontId="2" fillId="5" borderId="0" xfId="0" applyFont="1" applyFill="1"/>
    <xf numFmtId="0" fontId="2" fillId="5" borderId="0" xfId="0" applyFont="1" applyFill="1" applyAlignment="1">
      <alignment horizontal="center"/>
    </xf>
    <xf numFmtId="1" fontId="2" fillId="5" borderId="0" xfId="0" applyNumberFormat="1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0" fontId="2" fillId="7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zoomScale="120" workbookViewId="0">
      <selection activeCell="D35" sqref="D35"/>
    </sheetView>
  </sheetViews>
  <sheetFormatPr baseColWidth="10" defaultRowHeight="13.2"/>
  <cols>
    <col min="6" max="6" width="12.6640625" customWidth="1"/>
  </cols>
  <sheetData>
    <row r="1" spans="1:3">
      <c r="A1" s="23" t="s">
        <v>11</v>
      </c>
      <c r="B1" s="23" t="s">
        <v>12</v>
      </c>
      <c r="C1" s="23" t="s">
        <v>13</v>
      </c>
    </row>
    <row r="2" spans="1:3">
      <c r="A2" s="1">
        <v>1</v>
      </c>
      <c r="B2" s="1" t="s">
        <v>0</v>
      </c>
      <c r="C2" s="1">
        <v>6</v>
      </c>
    </row>
    <row r="3" spans="1:3">
      <c r="A3" s="1">
        <v>2</v>
      </c>
      <c r="B3" s="1" t="s">
        <v>0</v>
      </c>
      <c r="C3" s="1">
        <v>9</v>
      </c>
    </row>
    <row r="4" spans="1:3">
      <c r="A4" s="1">
        <v>3</v>
      </c>
      <c r="B4" s="1">
        <v>1</v>
      </c>
      <c r="C4" s="1">
        <v>4</v>
      </c>
    </row>
    <row r="5" spans="1:3">
      <c r="A5" s="1">
        <v>4</v>
      </c>
      <c r="B5" s="1">
        <v>1</v>
      </c>
      <c r="C5" s="1">
        <v>5</v>
      </c>
    </row>
    <row r="6" spans="1:3">
      <c r="A6" s="1">
        <v>5</v>
      </c>
      <c r="B6" s="1">
        <v>2</v>
      </c>
      <c r="C6" s="1">
        <v>4</v>
      </c>
    </row>
    <row r="7" spans="1:3">
      <c r="A7" s="1">
        <v>6</v>
      </c>
      <c r="B7" s="1">
        <v>3</v>
      </c>
      <c r="C7" s="1">
        <v>2</v>
      </c>
    </row>
    <row r="8" spans="1:3">
      <c r="A8" s="1">
        <v>7</v>
      </c>
      <c r="B8" s="1" t="s">
        <v>1</v>
      </c>
      <c r="C8" s="1">
        <v>3</v>
      </c>
    </row>
    <row r="9" spans="1:3">
      <c r="A9" s="1">
        <v>8</v>
      </c>
      <c r="B9" s="1">
        <v>6</v>
      </c>
      <c r="C9" s="1">
        <v>7</v>
      </c>
    </row>
    <row r="10" spans="1:3">
      <c r="A10" s="1">
        <v>9</v>
      </c>
      <c r="B10" s="1">
        <v>7</v>
      </c>
      <c r="C10" s="1">
        <v>3</v>
      </c>
    </row>
    <row r="11" spans="1:3">
      <c r="A11" s="1">
        <v>10</v>
      </c>
      <c r="B11" s="1" t="s">
        <v>2</v>
      </c>
      <c r="C11" s="1">
        <v>1</v>
      </c>
    </row>
    <row r="12" spans="1:3">
      <c r="A12" s="1">
        <v>11</v>
      </c>
      <c r="B12" s="1">
        <v>8.1</v>
      </c>
      <c r="C12" s="1">
        <v>10</v>
      </c>
    </row>
    <row r="13" spans="1:3">
      <c r="A13" s="1">
        <v>12</v>
      </c>
      <c r="B13" s="1">
        <v>11</v>
      </c>
      <c r="C13" s="1">
        <v>1</v>
      </c>
    </row>
    <row r="14" spans="1:3">
      <c r="A14" s="23" t="s">
        <v>22</v>
      </c>
      <c r="B14" s="1"/>
      <c r="C14" s="1">
        <f>SUM(C2:C13)</f>
        <v>55</v>
      </c>
    </row>
    <row r="16" spans="1:3" s="2" customFormat="1">
      <c r="A16" s="16" t="s">
        <v>14</v>
      </c>
      <c r="B16" s="17">
        <v>27</v>
      </c>
      <c r="C16" s="16" t="s">
        <v>15</v>
      </c>
    </row>
    <row r="17" spans="1:8">
      <c r="C17" s="24" t="s">
        <v>16</v>
      </c>
    </row>
    <row r="18" spans="1:8">
      <c r="A18" s="23" t="s">
        <v>17</v>
      </c>
      <c r="B18" s="1">
        <v>1</v>
      </c>
      <c r="C18" s="1">
        <v>2</v>
      </c>
      <c r="D18" s="1">
        <v>3</v>
      </c>
      <c r="E18" s="1">
        <v>4</v>
      </c>
      <c r="F18" s="25" t="s">
        <v>18</v>
      </c>
      <c r="G18" s="26" t="s">
        <v>19</v>
      </c>
    </row>
    <row r="19" spans="1:8">
      <c r="A19" s="1">
        <v>1</v>
      </c>
      <c r="B19" s="5">
        <v>1</v>
      </c>
      <c r="C19" s="5">
        <v>0</v>
      </c>
      <c r="D19" s="5">
        <v>0</v>
      </c>
      <c r="E19" s="5">
        <v>0</v>
      </c>
      <c r="F19" s="6">
        <f>SUM(B19:E19)</f>
        <v>1</v>
      </c>
      <c r="G19" s="7">
        <f>SUMPRODUCT($B$18:$E$18,B19:E19)</f>
        <v>1</v>
      </c>
      <c r="H19" s="1">
        <v>1</v>
      </c>
    </row>
    <row r="20" spans="1:8">
      <c r="A20" s="1">
        <v>2</v>
      </c>
      <c r="B20" s="5">
        <v>1</v>
      </c>
      <c r="C20" s="5">
        <v>0</v>
      </c>
      <c r="D20" s="5">
        <v>-6.6612548810240924E-12</v>
      </c>
      <c r="E20" s="5">
        <v>0</v>
      </c>
      <c r="F20" s="6">
        <f t="shared" ref="F20:F30" si="0">SUM(B20:E20)</f>
        <v>0.99999999999333877</v>
      </c>
      <c r="G20" s="7">
        <f t="shared" ref="G20:G30" si="1">SUMPRODUCT($B$18:$E$18,B20:E20)</f>
        <v>0.99999999998001621</v>
      </c>
      <c r="H20" s="1">
        <v>2</v>
      </c>
    </row>
    <row r="21" spans="1:8">
      <c r="A21" s="1">
        <v>3</v>
      </c>
      <c r="B21" s="5">
        <v>1</v>
      </c>
      <c r="C21" s="5">
        <v>0</v>
      </c>
      <c r="D21" s="5">
        <v>1.4697803889012833E-24</v>
      </c>
      <c r="E21" s="5">
        <v>0</v>
      </c>
      <c r="F21" s="6">
        <f t="shared" si="0"/>
        <v>1</v>
      </c>
      <c r="G21" s="7">
        <f>SUMPRODUCT($B$18:$E$18,B21:E21)</f>
        <v>1</v>
      </c>
      <c r="H21" s="1">
        <v>3</v>
      </c>
    </row>
    <row r="22" spans="1:8">
      <c r="A22" s="1">
        <v>4</v>
      </c>
      <c r="B22" s="5">
        <v>1</v>
      </c>
      <c r="C22" s="5">
        <v>0</v>
      </c>
      <c r="D22" s="5">
        <v>2.7808246149844569E-23</v>
      </c>
      <c r="E22" s="5">
        <v>0</v>
      </c>
      <c r="F22" s="6">
        <f t="shared" si="0"/>
        <v>1</v>
      </c>
      <c r="G22" s="7">
        <f t="shared" si="1"/>
        <v>1</v>
      </c>
      <c r="H22" s="1">
        <v>4</v>
      </c>
    </row>
    <row r="23" spans="1:8">
      <c r="A23" s="1">
        <v>5</v>
      </c>
      <c r="B23" s="5">
        <v>0</v>
      </c>
      <c r="C23" s="5">
        <v>1</v>
      </c>
      <c r="D23" s="5">
        <v>0</v>
      </c>
      <c r="E23" s="5">
        <v>7.3347655878725538E-25</v>
      </c>
      <c r="F23" s="6">
        <f t="shared" si="0"/>
        <v>1</v>
      </c>
      <c r="G23" s="7">
        <f t="shared" si="1"/>
        <v>2</v>
      </c>
      <c r="H23" s="1">
        <v>5</v>
      </c>
    </row>
    <row r="24" spans="1:8">
      <c r="A24" s="1">
        <v>6</v>
      </c>
      <c r="B24" s="5">
        <v>-1.2212231226271797E-11</v>
      </c>
      <c r="C24" s="5">
        <v>1.000000000031086</v>
      </c>
      <c r="D24" s="5">
        <v>-2.5534893065462953E-11</v>
      </c>
      <c r="E24" s="5">
        <v>0</v>
      </c>
      <c r="F24" s="6">
        <f t="shared" si="0"/>
        <v>0.99999999999333888</v>
      </c>
      <c r="G24" s="7">
        <f>SUMPRODUCT($B$18:$E$18,B24:E24)</f>
        <v>1.9999999999733553</v>
      </c>
      <c r="H24" s="1">
        <v>6</v>
      </c>
    </row>
    <row r="25" spans="1:8">
      <c r="A25" s="1">
        <v>7</v>
      </c>
      <c r="B25" s="5">
        <v>1</v>
      </c>
      <c r="C25" s="5">
        <v>0</v>
      </c>
      <c r="D25" s="5">
        <v>0</v>
      </c>
      <c r="E25" s="5">
        <v>7.3509214592114764E-25</v>
      </c>
      <c r="F25" s="6">
        <f t="shared" si="0"/>
        <v>1</v>
      </c>
      <c r="G25" s="7">
        <f t="shared" si="1"/>
        <v>1</v>
      </c>
      <c r="H25" s="1">
        <v>7</v>
      </c>
    </row>
    <row r="26" spans="1:8">
      <c r="A26" s="1">
        <v>8</v>
      </c>
      <c r="B26" s="5">
        <v>0</v>
      </c>
      <c r="C26" s="5">
        <v>1</v>
      </c>
      <c r="D26" s="5">
        <v>0</v>
      </c>
      <c r="E26" s="5">
        <v>-6.6613381477509392E-12</v>
      </c>
      <c r="F26" s="6">
        <f t="shared" si="0"/>
        <v>0.99999999999333866</v>
      </c>
      <c r="G26" s="7">
        <f t="shared" si="1"/>
        <v>1.9999999999733546</v>
      </c>
      <c r="H26" s="1">
        <v>8</v>
      </c>
    </row>
    <row r="27" spans="1:8">
      <c r="A27" s="1">
        <v>9</v>
      </c>
      <c r="B27" s="5">
        <v>0</v>
      </c>
      <c r="C27" s="5">
        <v>1.0000000000000002</v>
      </c>
      <c r="D27" s="5">
        <v>-1.110223024617883E-16</v>
      </c>
      <c r="E27" s="5">
        <v>0</v>
      </c>
      <c r="F27" s="6">
        <f t="shared" si="0"/>
        <v>1</v>
      </c>
      <c r="G27" s="7">
        <f t="shared" si="1"/>
        <v>2</v>
      </c>
      <c r="H27" s="1">
        <v>9</v>
      </c>
    </row>
    <row r="28" spans="1:8">
      <c r="A28" s="1">
        <v>10</v>
      </c>
      <c r="B28" s="5">
        <v>0</v>
      </c>
      <c r="C28" s="5">
        <v>1</v>
      </c>
      <c r="D28" s="5">
        <v>1.1102230245855911E-16</v>
      </c>
      <c r="E28" s="5">
        <v>0</v>
      </c>
      <c r="F28" s="6">
        <f t="shared" si="0"/>
        <v>1</v>
      </c>
      <c r="G28" s="7">
        <f t="shared" si="1"/>
        <v>2.0000000000000004</v>
      </c>
      <c r="H28" s="1">
        <v>10</v>
      </c>
    </row>
    <row r="29" spans="1:8">
      <c r="A29" s="1">
        <v>11</v>
      </c>
      <c r="B29" s="5">
        <v>0</v>
      </c>
      <c r="C29" s="5">
        <v>1</v>
      </c>
      <c r="D29" s="5">
        <v>0</v>
      </c>
      <c r="E29" s="5">
        <v>1.9027174133468604E-71</v>
      </c>
      <c r="F29" s="6">
        <f t="shared" si="0"/>
        <v>1</v>
      </c>
      <c r="G29" s="7">
        <f t="shared" si="1"/>
        <v>2</v>
      </c>
      <c r="H29" s="1">
        <v>11</v>
      </c>
    </row>
    <row r="30" spans="1:8">
      <c r="A30" s="1">
        <v>12</v>
      </c>
      <c r="B30" s="5">
        <v>0</v>
      </c>
      <c r="C30" s="5">
        <v>2.7966862159445327E-10</v>
      </c>
      <c r="D30" s="5">
        <v>0.99999999971367026</v>
      </c>
      <c r="E30" s="5">
        <v>0</v>
      </c>
      <c r="F30" s="6">
        <f t="shared" si="0"/>
        <v>0.99999999999333888</v>
      </c>
      <c r="G30" s="7">
        <f t="shared" si="1"/>
        <v>2.9999999997003481</v>
      </c>
      <c r="H30" s="1">
        <v>12</v>
      </c>
    </row>
    <row r="32" spans="1:8">
      <c r="A32" s="24" t="s">
        <v>20</v>
      </c>
      <c r="B32" s="6">
        <f>SUMPRODUCT(B19:B30,$C$2:$C$13)</f>
        <v>26.999999999975575</v>
      </c>
      <c r="C32" s="6">
        <f>SUMPRODUCT(C19:C30,$C$2:$C$13)</f>
        <v>27.000000000341842</v>
      </c>
      <c r="D32" s="6">
        <f>SUMPRODUCT(D19:D30,$C$2:$C$13)</f>
        <v>0.99999999960264896</v>
      </c>
      <c r="E32" s="6">
        <f>SUMPRODUCT(E19:E30,$C$2:$C$13)</f>
        <v>-4.6629367034251437E-11</v>
      </c>
    </row>
    <row r="34" spans="1:6" s="2" customFormat="1">
      <c r="A34" s="2" t="s">
        <v>21</v>
      </c>
      <c r="E34" s="15">
        <f>G30</f>
        <v>2.9999999997003481</v>
      </c>
      <c r="F34" s="11" t="s">
        <v>6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0" copies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="120" workbookViewId="0">
      <selection sqref="A1:IV14"/>
    </sheetView>
  </sheetViews>
  <sheetFormatPr baseColWidth="10" defaultRowHeight="13.2"/>
  <sheetData>
    <row r="1" spans="1:4">
      <c r="A1" s="23" t="s">
        <v>11</v>
      </c>
      <c r="B1" s="23" t="s">
        <v>12</v>
      </c>
      <c r="C1" s="23" t="s">
        <v>13</v>
      </c>
    </row>
    <row r="2" spans="1:4">
      <c r="A2" s="1">
        <v>1</v>
      </c>
      <c r="B2" s="1" t="s">
        <v>0</v>
      </c>
      <c r="C2" s="1">
        <v>6</v>
      </c>
    </row>
    <row r="3" spans="1:4">
      <c r="A3" s="1">
        <v>2</v>
      </c>
      <c r="B3" s="1" t="s">
        <v>0</v>
      </c>
      <c r="C3" s="1">
        <v>9</v>
      </c>
    </row>
    <row r="4" spans="1:4">
      <c r="A4" s="1">
        <v>3</v>
      </c>
      <c r="B4" s="1">
        <v>1</v>
      </c>
      <c r="C4" s="1">
        <v>4</v>
      </c>
    </row>
    <row r="5" spans="1:4">
      <c r="A5" s="1">
        <v>4</v>
      </c>
      <c r="B5" s="1">
        <v>1</v>
      </c>
      <c r="C5" s="1">
        <v>5</v>
      </c>
    </row>
    <row r="6" spans="1:4">
      <c r="A6" s="1">
        <v>5</v>
      </c>
      <c r="B6" s="1">
        <v>2</v>
      </c>
      <c r="C6" s="1">
        <v>4</v>
      </c>
    </row>
    <row r="7" spans="1:4">
      <c r="A7" s="1">
        <v>6</v>
      </c>
      <c r="B7" s="1">
        <v>3</v>
      </c>
      <c r="C7" s="1">
        <v>2</v>
      </c>
    </row>
    <row r="8" spans="1:4">
      <c r="A8" s="1">
        <v>7</v>
      </c>
      <c r="B8" s="1" t="s">
        <v>1</v>
      </c>
      <c r="C8" s="1">
        <v>3</v>
      </c>
    </row>
    <row r="9" spans="1:4">
      <c r="A9" s="1">
        <v>8</v>
      </c>
      <c r="B9" s="1">
        <v>6</v>
      </c>
      <c r="C9" s="1">
        <v>7</v>
      </c>
    </row>
    <row r="10" spans="1:4">
      <c r="A10" s="1">
        <v>9</v>
      </c>
      <c r="B10" s="1">
        <v>7</v>
      </c>
      <c r="C10" s="1">
        <v>3</v>
      </c>
    </row>
    <row r="11" spans="1:4">
      <c r="A11" s="1">
        <v>10</v>
      </c>
      <c r="B11" s="1" t="s">
        <v>2</v>
      </c>
      <c r="C11" s="1">
        <v>1</v>
      </c>
    </row>
    <row r="12" spans="1:4">
      <c r="A12" s="1">
        <v>11</v>
      </c>
      <c r="B12" s="1">
        <v>8.1</v>
      </c>
      <c r="C12" s="1">
        <v>10</v>
      </c>
    </row>
    <row r="13" spans="1:4">
      <c r="A13" s="1">
        <v>12</v>
      </c>
      <c r="B13" s="1">
        <v>11</v>
      </c>
      <c r="C13" s="1">
        <v>1</v>
      </c>
    </row>
    <row r="14" spans="1:4">
      <c r="A14" s="23" t="s">
        <v>22</v>
      </c>
      <c r="B14" s="1"/>
      <c r="C14" s="1">
        <f>SUM(C2:C13)</f>
        <v>55</v>
      </c>
    </row>
    <row r="15" spans="1:4">
      <c r="B15" s="24" t="s">
        <v>23</v>
      </c>
    </row>
    <row r="16" spans="1:4" s="2" customFormat="1">
      <c r="A16" s="2" t="s">
        <v>14</v>
      </c>
      <c r="B16" s="10">
        <f>C16</f>
        <v>18.999999999771209</v>
      </c>
      <c r="C16" s="9">
        <v>18.999999999771209</v>
      </c>
      <c r="D16" s="24" t="s">
        <v>24</v>
      </c>
    </row>
    <row r="17" spans="1:8">
      <c r="C17" t="s">
        <v>3</v>
      </c>
    </row>
    <row r="18" spans="1:8">
      <c r="A18" s="23" t="s">
        <v>17</v>
      </c>
      <c r="B18" s="1">
        <v>1</v>
      </c>
      <c r="C18" s="1">
        <v>2</v>
      </c>
      <c r="D18" s="1">
        <v>3</v>
      </c>
      <c r="E18" s="1">
        <v>4</v>
      </c>
      <c r="F18" s="4" t="s">
        <v>5</v>
      </c>
      <c r="G18" s="3" t="s">
        <v>4</v>
      </c>
    </row>
    <row r="19" spans="1:8">
      <c r="A19" s="1">
        <v>1</v>
      </c>
      <c r="B19" s="5">
        <v>1</v>
      </c>
      <c r="C19" s="5">
        <v>0</v>
      </c>
      <c r="D19" s="5">
        <v>0</v>
      </c>
      <c r="E19" s="5">
        <v>-5.5546678368045856E-12</v>
      </c>
      <c r="F19" s="6">
        <f>SUM(B19:E19)</f>
        <v>0.99999999999444533</v>
      </c>
      <c r="G19" s="7">
        <f>SUMPRODUCT($B$18:$E$18,B19:E19)</f>
        <v>0.99999999997778133</v>
      </c>
      <c r="H19" s="1">
        <v>1</v>
      </c>
    </row>
    <row r="20" spans="1:8">
      <c r="A20" s="1">
        <v>2</v>
      </c>
      <c r="B20" s="5">
        <v>0.99999999999999989</v>
      </c>
      <c r="C20" s="5">
        <v>-3.1225022568890809E-16</v>
      </c>
      <c r="D20" s="5">
        <v>0</v>
      </c>
      <c r="E20" s="5">
        <v>0</v>
      </c>
      <c r="F20" s="6">
        <f t="shared" ref="F20:F30" si="0">SUM(B20:E20)</f>
        <v>0.99999999999999956</v>
      </c>
      <c r="G20" s="7">
        <f t="shared" ref="G20:G30" si="1">SUMPRODUCT($B$18:$E$18,B20:E20)</f>
        <v>0.99999999999999922</v>
      </c>
      <c r="H20" s="1">
        <v>2</v>
      </c>
    </row>
    <row r="21" spans="1:8">
      <c r="A21" s="1">
        <v>3</v>
      </c>
      <c r="B21" s="5">
        <v>0</v>
      </c>
      <c r="C21" s="5">
        <v>0.99999999999999933</v>
      </c>
      <c r="D21" s="5">
        <v>0</v>
      </c>
      <c r="E21" s="5">
        <v>0</v>
      </c>
      <c r="F21" s="6">
        <f t="shared" si="0"/>
        <v>0.99999999999999933</v>
      </c>
      <c r="G21" s="7">
        <f>SUMPRODUCT($B$18:$E$18,B21:E21)</f>
        <v>1.9999999999999987</v>
      </c>
      <c r="H21" s="1">
        <v>3</v>
      </c>
    </row>
    <row r="22" spans="1:8">
      <c r="A22" s="1">
        <v>4</v>
      </c>
      <c r="B22" s="5">
        <v>0</v>
      </c>
      <c r="C22" s="5">
        <v>1</v>
      </c>
      <c r="D22" s="5">
        <v>0</v>
      </c>
      <c r="E22" s="5">
        <v>6.591956124555711E-17</v>
      </c>
      <c r="F22" s="6">
        <f t="shared" si="0"/>
        <v>1</v>
      </c>
      <c r="G22" s="7">
        <f t="shared" si="1"/>
        <v>2.0000000000000004</v>
      </c>
      <c r="H22" s="1">
        <v>4</v>
      </c>
    </row>
    <row r="23" spans="1:8">
      <c r="A23" s="1">
        <v>5</v>
      </c>
      <c r="B23" s="5">
        <v>1</v>
      </c>
      <c r="C23" s="5">
        <v>0</v>
      </c>
      <c r="D23" s="5">
        <v>0</v>
      </c>
      <c r="E23" s="5">
        <v>1.2316536679420877E-16</v>
      </c>
      <c r="F23" s="6">
        <f t="shared" si="0"/>
        <v>1.0000000000000002</v>
      </c>
      <c r="G23" s="7">
        <f t="shared" si="1"/>
        <v>1.0000000000000004</v>
      </c>
      <c r="H23" s="1">
        <v>5</v>
      </c>
    </row>
    <row r="24" spans="1:8">
      <c r="A24" s="1">
        <v>6</v>
      </c>
      <c r="B24" s="5">
        <v>0</v>
      </c>
      <c r="C24" s="5">
        <v>0.99999999998900801</v>
      </c>
      <c r="D24" s="5">
        <v>4.3313130859701232E-12</v>
      </c>
      <c r="E24" s="5">
        <v>0</v>
      </c>
      <c r="F24" s="6">
        <f t="shared" si="0"/>
        <v>0.99999999999333933</v>
      </c>
      <c r="G24" s="7">
        <f>SUMPRODUCT($B$18:$E$18,B24:E24)</f>
        <v>1.9999999999910099</v>
      </c>
      <c r="H24" s="1">
        <v>6</v>
      </c>
    </row>
    <row r="25" spans="1:8">
      <c r="A25" s="1">
        <v>7</v>
      </c>
      <c r="B25" s="5">
        <v>0</v>
      </c>
      <c r="C25" s="5">
        <v>1</v>
      </c>
      <c r="D25" s="5">
        <v>0</v>
      </c>
      <c r="E25" s="5">
        <v>-7.1249256494243077E-12</v>
      </c>
      <c r="F25" s="6">
        <f t="shared" si="0"/>
        <v>0.99999999999287503</v>
      </c>
      <c r="G25" s="7">
        <f t="shared" si="1"/>
        <v>1.9999999999715004</v>
      </c>
      <c r="H25" s="1">
        <v>7</v>
      </c>
    </row>
    <row r="26" spans="1:8">
      <c r="A26" s="1">
        <v>8</v>
      </c>
      <c r="B26" s="5">
        <v>0</v>
      </c>
      <c r="C26" s="5">
        <v>0</v>
      </c>
      <c r="D26" s="5">
        <v>1</v>
      </c>
      <c r="E26" s="5">
        <v>3.6366866383684901E-23</v>
      </c>
      <c r="F26" s="6">
        <f t="shared" si="0"/>
        <v>1</v>
      </c>
      <c r="G26" s="7">
        <f t="shared" si="1"/>
        <v>3</v>
      </c>
      <c r="H26" s="1">
        <v>8</v>
      </c>
    </row>
    <row r="27" spans="1:8">
      <c r="A27" s="1">
        <v>9</v>
      </c>
      <c r="B27" s="5">
        <v>0</v>
      </c>
      <c r="C27" s="5">
        <v>1</v>
      </c>
      <c r="D27" s="5">
        <v>1.6299961380639161E-11</v>
      </c>
      <c r="E27" s="5">
        <v>0</v>
      </c>
      <c r="F27" s="6">
        <f t="shared" si="0"/>
        <v>1.0000000000162999</v>
      </c>
      <c r="G27" s="7">
        <f t="shared" si="1"/>
        <v>2.0000000000489</v>
      </c>
      <c r="H27" s="1">
        <v>9</v>
      </c>
    </row>
    <row r="28" spans="1:8">
      <c r="A28" s="1">
        <v>10</v>
      </c>
      <c r="B28" s="5">
        <v>0</v>
      </c>
      <c r="C28" s="5">
        <v>0.99999999987946508</v>
      </c>
      <c r="D28" s="5">
        <v>1.1461595561534916E-10</v>
      </c>
      <c r="E28" s="5">
        <v>0</v>
      </c>
      <c r="F28" s="6">
        <f t="shared" si="0"/>
        <v>0.99999999999408107</v>
      </c>
      <c r="G28" s="7">
        <f t="shared" si="1"/>
        <v>2.0000000001027782</v>
      </c>
      <c r="H28" s="1">
        <v>10</v>
      </c>
    </row>
    <row r="29" spans="1:8">
      <c r="A29" s="1">
        <v>11</v>
      </c>
      <c r="B29" s="5">
        <v>0</v>
      </c>
      <c r="C29" s="5">
        <v>0</v>
      </c>
      <c r="D29" s="5">
        <v>1</v>
      </c>
      <c r="E29" s="5">
        <v>-6.6608940585410892E-12</v>
      </c>
      <c r="F29" s="6">
        <f t="shared" si="0"/>
        <v>0.99999999999333911</v>
      </c>
      <c r="G29" s="7">
        <f t="shared" si="1"/>
        <v>2.9999999999733564</v>
      </c>
      <c r="H29" s="1">
        <v>11</v>
      </c>
    </row>
    <row r="30" spans="1:8">
      <c r="A30" s="1">
        <v>12</v>
      </c>
      <c r="B30" s="5">
        <v>0</v>
      </c>
      <c r="C30" s="5">
        <v>0</v>
      </c>
      <c r="D30" s="5">
        <v>0.99999999999433986</v>
      </c>
      <c r="E30" s="5">
        <v>0</v>
      </c>
      <c r="F30" s="6">
        <f t="shared" si="0"/>
        <v>0.99999999999433986</v>
      </c>
      <c r="G30" s="7">
        <f t="shared" si="1"/>
        <v>2.9999999999830198</v>
      </c>
      <c r="H30" s="1">
        <v>12</v>
      </c>
    </row>
    <row r="32" spans="1:8">
      <c r="A32" s="24" t="s">
        <v>20</v>
      </c>
      <c r="B32" s="6">
        <f>SUMPRODUCT(B19:B30,$C$2:$C$13)</f>
        <v>19</v>
      </c>
      <c r="C32" s="6">
        <f>SUMPRODUCT(C19:C30,$C$2:$C$13)</f>
        <v>17.999999999857472</v>
      </c>
      <c r="D32" s="6">
        <f>SUMPRODUCT(D19:D30,$C$2:$C$13)</f>
        <v>18.000000000166519</v>
      </c>
      <c r="E32" s="6">
        <f>SUMPRODUCT(E19:E30,$C$2:$C$13)</f>
        <v>-1.2131090229498334E-10</v>
      </c>
    </row>
    <row r="34" spans="1:6" s="13" customFormat="1">
      <c r="A34" s="16" t="s">
        <v>21</v>
      </c>
      <c r="B34" s="16"/>
      <c r="C34" s="16"/>
      <c r="D34" s="16"/>
      <c r="E34" s="18">
        <v>3</v>
      </c>
      <c r="F34" s="16" t="s">
        <v>15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="120" workbookViewId="0">
      <selection activeCell="C38" sqref="C38"/>
    </sheetView>
  </sheetViews>
  <sheetFormatPr baseColWidth="10" defaultRowHeight="13.2"/>
  <sheetData>
    <row r="1" spans="1:3">
      <c r="A1" s="23" t="s">
        <v>11</v>
      </c>
      <c r="B1" s="23" t="s">
        <v>12</v>
      </c>
      <c r="C1" s="23" t="s">
        <v>13</v>
      </c>
    </row>
    <row r="2" spans="1:3">
      <c r="A2" s="1">
        <v>1</v>
      </c>
      <c r="B2" s="1" t="s">
        <v>0</v>
      </c>
      <c r="C2" s="1">
        <v>6</v>
      </c>
    </row>
    <row r="3" spans="1:3">
      <c r="A3" s="1">
        <v>2</v>
      </c>
      <c r="B3" s="1" t="s">
        <v>0</v>
      </c>
      <c r="C3" s="1">
        <v>9</v>
      </c>
    </row>
    <row r="4" spans="1:3">
      <c r="A4" s="1">
        <v>3</v>
      </c>
      <c r="B4" s="1">
        <v>1</v>
      </c>
      <c r="C4" s="1">
        <v>4</v>
      </c>
    </row>
    <row r="5" spans="1:3">
      <c r="A5" s="1">
        <v>4</v>
      </c>
      <c r="B5" s="1">
        <v>1</v>
      </c>
      <c r="C5" s="1">
        <v>5</v>
      </c>
    </row>
    <row r="6" spans="1:3">
      <c r="A6" s="1">
        <v>5</v>
      </c>
      <c r="B6" s="1">
        <v>2</v>
      </c>
      <c r="C6" s="1">
        <v>4</v>
      </c>
    </row>
    <row r="7" spans="1:3">
      <c r="A7" s="1">
        <v>6</v>
      </c>
      <c r="B7" s="1">
        <v>3</v>
      </c>
      <c r="C7" s="1">
        <v>2</v>
      </c>
    </row>
    <row r="8" spans="1:3">
      <c r="A8" s="1">
        <v>7</v>
      </c>
      <c r="B8" s="1" t="s">
        <v>1</v>
      </c>
      <c r="C8" s="1">
        <v>3</v>
      </c>
    </row>
    <row r="9" spans="1:3">
      <c r="A9" s="1">
        <v>8</v>
      </c>
      <c r="B9" s="1">
        <v>6</v>
      </c>
      <c r="C9" s="1">
        <v>7</v>
      </c>
    </row>
    <row r="10" spans="1:3">
      <c r="A10" s="1">
        <v>9</v>
      </c>
      <c r="B10" s="1">
        <v>7</v>
      </c>
      <c r="C10" s="1">
        <v>3</v>
      </c>
    </row>
    <row r="11" spans="1:3">
      <c r="A11" s="1">
        <v>10</v>
      </c>
      <c r="B11" s="1" t="s">
        <v>2</v>
      </c>
      <c r="C11" s="1">
        <v>1</v>
      </c>
    </row>
    <row r="12" spans="1:3">
      <c r="A12" s="1">
        <v>11</v>
      </c>
      <c r="B12" s="1">
        <v>8.1</v>
      </c>
      <c r="C12" s="1">
        <v>10</v>
      </c>
    </row>
    <row r="13" spans="1:3">
      <c r="A13" s="1">
        <v>12</v>
      </c>
      <c r="B13" s="1">
        <v>11</v>
      </c>
      <c r="C13" s="1">
        <v>1</v>
      </c>
    </row>
    <row r="14" spans="1:3">
      <c r="A14" s="23" t="s">
        <v>22</v>
      </c>
      <c r="B14" s="1"/>
      <c r="C14" s="1">
        <f>SUM(C2:C13)</f>
        <v>55</v>
      </c>
    </row>
    <row r="16" spans="1:3" s="2" customFormat="1">
      <c r="A16" s="12" t="s">
        <v>14</v>
      </c>
      <c r="B16" s="14">
        <v>14.999999999590642</v>
      </c>
      <c r="C16" s="12" t="s">
        <v>25</v>
      </c>
    </row>
    <row r="17" spans="1:8">
      <c r="C17" t="s">
        <v>3</v>
      </c>
    </row>
    <row r="18" spans="1:8">
      <c r="A18" s="23" t="s">
        <v>17</v>
      </c>
      <c r="B18" s="1">
        <v>1</v>
      </c>
      <c r="C18" s="1">
        <v>2</v>
      </c>
      <c r="D18" s="1">
        <v>3</v>
      </c>
      <c r="E18" s="1">
        <v>4</v>
      </c>
      <c r="F18" s="4" t="s">
        <v>5</v>
      </c>
      <c r="G18" s="3" t="s">
        <v>4</v>
      </c>
    </row>
    <row r="19" spans="1:8">
      <c r="A19" s="1">
        <v>1</v>
      </c>
      <c r="B19" s="5">
        <v>1.0000000000132125</v>
      </c>
      <c r="C19" s="5">
        <v>-1.3212361760513385E-11</v>
      </c>
      <c r="D19" s="5">
        <v>0</v>
      </c>
      <c r="E19" s="5">
        <v>0</v>
      </c>
      <c r="F19" s="6">
        <f t="shared" ref="F19:F30" si="0">SUM(B19:E19)</f>
        <v>1.0000000000000002</v>
      </c>
      <c r="G19" s="7">
        <f t="shared" ref="G19:G30" si="1">SUMPRODUCT($B$18:$E$18,B19:E19)</f>
        <v>0.99999999998678779</v>
      </c>
      <c r="H19" s="1">
        <v>1</v>
      </c>
    </row>
    <row r="20" spans="1:8">
      <c r="A20" s="1">
        <v>2</v>
      </c>
      <c r="B20" s="5">
        <v>1.9984680577067593E-11</v>
      </c>
      <c r="C20" s="5">
        <v>0.99999999998334643</v>
      </c>
      <c r="D20" s="5">
        <v>0</v>
      </c>
      <c r="E20" s="5">
        <v>0</v>
      </c>
      <c r="F20" s="6">
        <f t="shared" si="0"/>
        <v>1.0000000000033311</v>
      </c>
      <c r="G20" s="7">
        <f t="shared" si="1"/>
        <v>1.9999999999866775</v>
      </c>
      <c r="H20" s="1">
        <v>2</v>
      </c>
    </row>
    <row r="21" spans="1:8">
      <c r="A21" s="1">
        <v>3</v>
      </c>
      <c r="B21" s="5">
        <v>1</v>
      </c>
      <c r="C21" s="5">
        <v>0</v>
      </c>
      <c r="D21" s="5">
        <v>-6.6613520255387471E-12</v>
      </c>
      <c r="E21" s="5">
        <v>0</v>
      </c>
      <c r="F21" s="6">
        <f t="shared" si="0"/>
        <v>0.99999999999333866</v>
      </c>
      <c r="G21" s="7">
        <f t="shared" si="1"/>
        <v>0.99999999998001599</v>
      </c>
      <c r="H21" s="1">
        <v>3</v>
      </c>
    </row>
    <row r="22" spans="1:8">
      <c r="A22" s="1">
        <v>4</v>
      </c>
      <c r="B22" s="5">
        <v>0.99999999986723231</v>
      </c>
      <c r="C22" s="5">
        <v>1.2610634758658534E-10</v>
      </c>
      <c r="D22" s="5">
        <v>0</v>
      </c>
      <c r="E22" s="5">
        <v>0</v>
      </c>
      <c r="F22" s="6">
        <f t="shared" si="0"/>
        <v>0.99999999999333866</v>
      </c>
      <c r="G22" s="7">
        <f t="shared" si="1"/>
        <v>1.0000000001194449</v>
      </c>
      <c r="H22" s="1">
        <v>4</v>
      </c>
    </row>
    <row r="23" spans="1:8">
      <c r="A23" s="1">
        <v>5</v>
      </c>
      <c r="B23" s="5">
        <v>0</v>
      </c>
      <c r="C23" s="5">
        <v>0.99999999999333899</v>
      </c>
      <c r="D23" s="5">
        <v>0</v>
      </c>
      <c r="E23" s="5">
        <v>0</v>
      </c>
      <c r="F23" s="6">
        <f t="shared" si="0"/>
        <v>0.99999999999333899</v>
      </c>
      <c r="G23" s="7">
        <f t="shared" si="1"/>
        <v>1.999999999986678</v>
      </c>
      <c r="H23" s="1">
        <v>5</v>
      </c>
    </row>
    <row r="24" spans="1:8">
      <c r="A24" s="1">
        <v>6</v>
      </c>
      <c r="B24" s="5">
        <v>0</v>
      </c>
      <c r="C24" s="5">
        <v>0</v>
      </c>
      <c r="D24" s="5">
        <v>0.99999999999333866</v>
      </c>
      <c r="E24" s="5">
        <v>0</v>
      </c>
      <c r="F24" s="6">
        <f t="shared" si="0"/>
        <v>0.99999999999333866</v>
      </c>
      <c r="G24" s="7">
        <f t="shared" si="1"/>
        <v>2.999999999980016</v>
      </c>
      <c r="H24" s="1">
        <v>6</v>
      </c>
    </row>
    <row r="25" spans="1:8">
      <c r="A25" s="1">
        <v>7</v>
      </c>
      <c r="B25" s="5">
        <v>-1.6653338430115497E-11</v>
      </c>
      <c r="C25" s="5">
        <v>0</v>
      </c>
      <c r="D25" s="5">
        <v>1</v>
      </c>
      <c r="E25" s="5">
        <v>0</v>
      </c>
      <c r="F25" s="6">
        <f t="shared" si="0"/>
        <v>0.99999999998334665</v>
      </c>
      <c r="G25" s="7">
        <f t="shared" si="1"/>
        <v>2.9999999999833467</v>
      </c>
      <c r="H25" s="1">
        <v>7</v>
      </c>
    </row>
    <row r="26" spans="1:8">
      <c r="A26" s="1">
        <v>8</v>
      </c>
      <c r="B26" s="5">
        <v>0</v>
      </c>
      <c r="C26" s="5">
        <v>0</v>
      </c>
      <c r="D26" s="5">
        <v>1</v>
      </c>
      <c r="E26" s="5">
        <v>1.6653274118234802E-16</v>
      </c>
      <c r="F26" s="6">
        <f t="shared" si="0"/>
        <v>1.0000000000000002</v>
      </c>
      <c r="G26" s="7">
        <f t="shared" si="1"/>
        <v>3.0000000000000009</v>
      </c>
      <c r="H26" s="1">
        <v>8</v>
      </c>
    </row>
    <row r="27" spans="1:8">
      <c r="A27" s="1">
        <v>9</v>
      </c>
      <c r="B27" s="5">
        <v>0</v>
      </c>
      <c r="C27" s="5">
        <v>0</v>
      </c>
      <c r="D27" s="5">
        <v>0</v>
      </c>
      <c r="E27" s="5">
        <v>0.99999999999101741</v>
      </c>
      <c r="F27" s="6">
        <f t="shared" si="0"/>
        <v>0.99999999999101741</v>
      </c>
      <c r="G27" s="7">
        <f t="shared" si="1"/>
        <v>3.9999999999640696</v>
      </c>
      <c r="H27" s="1">
        <v>9</v>
      </c>
    </row>
    <row r="28" spans="1:8">
      <c r="A28" s="1">
        <v>10</v>
      </c>
      <c r="B28" s="5">
        <v>0</v>
      </c>
      <c r="C28" s="5">
        <v>0</v>
      </c>
      <c r="D28" s="5">
        <v>1.0304312958453465E-11</v>
      </c>
      <c r="E28" s="5">
        <v>0.99999999998414468</v>
      </c>
      <c r="F28" s="6">
        <f t="shared" si="0"/>
        <v>0.999999999994449</v>
      </c>
      <c r="G28" s="7">
        <f t="shared" si="1"/>
        <v>3.9999999999674918</v>
      </c>
      <c r="H28" s="1">
        <v>10</v>
      </c>
    </row>
    <row r="29" spans="1:8">
      <c r="A29" s="1">
        <v>11</v>
      </c>
      <c r="B29" s="5">
        <v>0</v>
      </c>
      <c r="C29" s="5">
        <v>0</v>
      </c>
      <c r="D29" s="5">
        <v>6.9729777507632207E-12</v>
      </c>
      <c r="E29" s="5">
        <v>0.99999999998636557</v>
      </c>
      <c r="F29" s="6">
        <f t="shared" si="0"/>
        <v>0.99999999999333855</v>
      </c>
      <c r="G29" s="7">
        <f t="shared" si="1"/>
        <v>3.9999999999663811</v>
      </c>
      <c r="H29" s="1">
        <v>11</v>
      </c>
    </row>
    <row r="30" spans="1:8">
      <c r="A30" s="1">
        <v>12</v>
      </c>
      <c r="B30" s="5">
        <v>0</v>
      </c>
      <c r="C30" s="5">
        <v>0</v>
      </c>
      <c r="D30" s="5">
        <v>1.1414091893868772E-11</v>
      </c>
      <c r="E30" s="5">
        <v>0.99999999998192468</v>
      </c>
      <c r="F30" s="6">
        <f t="shared" si="0"/>
        <v>0.99999999999333877</v>
      </c>
      <c r="G30" s="7">
        <f t="shared" si="1"/>
        <v>3.9999999999619411</v>
      </c>
      <c r="H30" s="1">
        <v>12</v>
      </c>
    </row>
    <row r="32" spans="1:8">
      <c r="A32" s="24" t="s">
        <v>20</v>
      </c>
      <c r="B32" s="6">
        <f>SUMPRODUCT(B19:B30,$C$2:$C$13)</f>
        <v>14.99999999954534</v>
      </c>
      <c r="C32" s="6">
        <f>SUMPRODUCT(C19:C30,$C$2:$C$13)</f>
        <v>13.000000000374733</v>
      </c>
      <c r="D32" s="6">
        <f>SUMPRODUCT(D19:D30,$C$2:$C$13)</f>
        <v>12.000000000051481</v>
      </c>
      <c r="E32" s="6">
        <f>SUMPRODUCT(E19:E30,$C$2:$C$13)</f>
        <v>14.999999999802778</v>
      </c>
    </row>
    <row r="34" spans="1:6" s="2" customFormat="1">
      <c r="A34" s="2" t="s">
        <v>21</v>
      </c>
      <c r="E34" s="8">
        <f>G30</f>
        <v>3.9999999999619411</v>
      </c>
      <c r="F34" s="11" t="s">
        <v>6</v>
      </c>
    </row>
    <row r="36" spans="1:6" s="12" customFormat="1">
      <c r="A36" s="12" t="s">
        <v>26</v>
      </c>
      <c r="D36" s="22">
        <f>C38*C39+E38*E39</f>
        <v>6.199999999887682</v>
      </c>
      <c r="F36" s="12" t="s">
        <v>27</v>
      </c>
    </row>
    <row r="38" spans="1:6">
      <c r="A38" s="1"/>
      <c r="B38" s="19" t="s">
        <v>7</v>
      </c>
      <c r="C38" s="19">
        <v>0.2</v>
      </c>
      <c r="D38" s="1" t="s">
        <v>8</v>
      </c>
      <c r="E38" s="20">
        <f>1-C38</f>
        <v>0.8</v>
      </c>
      <c r="F38" s="1"/>
    </row>
    <row r="39" spans="1:6">
      <c r="A39" s="1"/>
      <c r="B39" s="1" t="s">
        <v>9</v>
      </c>
      <c r="C39" s="1">
        <f>B16</f>
        <v>14.999999999590642</v>
      </c>
      <c r="D39" s="1" t="s">
        <v>10</v>
      </c>
      <c r="E39" s="21">
        <f>E34</f>
        <v>3.9999999999619411</v>
      </c>
      <c r="F39" s="1"/>
    </row>
    <row r="40" spans="1:6">
      <c r="A40" s="1"/>
      <c r="B40" s="1"/>
      <c r="C40" s="1"/>
      <c r="D40" s="1"/>
      <c r="E40" s="1"/>
      <c r="F40" s="1"/>
    </row>
    <row r="41" spans="1:6">
      <c r="A41" s="1"/>
      <c r="B41" s="1"/>
      <c r="C41" s="1"/>
      <c r="D41" s="1"/>
      <c r="E41" s="1"/>
      <c r="F41" s="1"/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0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given cycle time c </vt:lpstr>
      <vt:lpstr>given number of stations m</vt:lpstr>
      <vt:lpstr>weighted objective</vt:lpstr>
    </vt:vector>
  </TitlesOfParts>
  <Company>univie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Hartl</dc:creator>
  <cp:lastModifiedBy>Carina</cp:lastModifiedBy>
  <dcterms:created xsi:type="dcterms:W3CDTF">2002-11-28T15:09:31Z</dcterms:created>
  <dcterms:modified xsi:type="dcterms:W3CDTF">2013-05-13T09:44:58Z</dcterms:modified>
</cp:coreProperties>
</file>