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'Tabelle1'!$G$24:$M$35</definedName>
    <definedName name="solver_cvg" localSheetId="0" hidden="1">0.00001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hs1" localSheetId="0" hidden="1">'Tabelle1'!$O$24</definedName>
    <definedName name="solver_lhs10" localSheetId="0" hidden="1">'Tabelle1'!$O$31</definedName>
    <definedName name="solver_lhs11" localSheetId="0" hidden="1">'Tabelle1'!$O$32</definedName>
    <definedName name="solver_lhs12" localSheetId="0" hidden="1">'Tabelle1'!$O$33</definedName>
    <definedName name="solver_lhs13" localSheetId="0" hidden="1">'Tabelle1'!$O$34</definedName>
    <definedName name="solver_lhs14" localSheetId="0" hidden="1">'Tabelle1'!$N$24:$N$35</definedName>
    <definedName name="solver_lhs15" localSheetId="0" hidden="1">'Tabelle1'!$G$24:$M$35</definedName>
    <definedName name="solver_lhs16" localSheetId="0" hidden="1">'Tabelle1'!$G$36:$M$36</definedName>
    <definedName name="solver_lhs2" localSheetId="0" hidden="1">'Tabelle1'!$O$24</definedName>
    <definedName name="solver_lhs3" localSheetId="0" hidden="1">'Tabelle1'!$O$25</definedName>
    <definedName name="solver_lhs4" localSheetId="0" hidden="1">'Tabelle1'!$O$26</definedName>
    <definedName name="solver_lhs5" localSheetId="0" hidden="1">'Tabelle1'!$O$26</definedName>
    <definedName name="solver_lhs6" localSheetId="0" hidden="1">'Tabelle1'!$O$27</definedName>
    <definedName name="solver_lhs7" localSheetId="0" hidden="1">'Tabelle1'!$O$28</definedName>
    <definedName name="solver_lhs8" localSheetId="0" hidden="1">'Tabelle1'!$O$29</definedName>
    <definedName name="solver_lhs9" localSheetId="0" hidden="1">'Tabelle1'!$O$30</definedName>
    <definedName name="solver_lin" localSheetId="0" hidden="1">1</definedName>
    <definedName name="solver_neg" localSheetId="0" hidden="1">2</definedName>
    <definedName name="solver_num" localSheetId="0" hidden="1">16</definedName>
    <definedName name="solver_nwt" localSheetId="0" hidden="1">2</definedName>
    <definedName name="solver_opt" localSheetId="0" hidden="1">'Tabelle1'!$O$35</definedName>
    <definedName name="solver_pre" localSheetId="0" hidden="1">0.000001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2</definedName>
    <definedName name="solver_rel15" localSheetId="0" hidden="1">5</definedName>
    <definedName name="solver_rel16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'Tabelle1'!$O$26</definedName>
    <definedName name="solver_rhs10" localSheetId="0" hidden="1">'Tabelle1'!$O$34</definedName>
    <definedName name="solver_rhs11" localSheetId="0" hidden="1">'Tabelle1'!$O$33</definedName>
    <definedName name="solver_rhs12" localSheetId="0" hidden="1">'Tabelle1'!$O$34</definedName>
    <definedName name="solver_rhs13" localSheetId="0" hidden="1">'Tabelle1'!$O$35</definedName>
    <definedName name="solver_rhs14" localSheetId="0" hidden="1">1</definedName>
    <definedName name="solver_rhs15" localSheetId="0" hidden="1">Binär</definedName>
    <definedName name="solver_rhs16" localSheetId="0" hidden="1">'Tabelle1'!$F$19</definedName>
    <definedName name="solver_rhs2" localSheetId="0" hidden="1">'Tabelle1'!$O$27</definedName>
    <definedName name="solver_rhs3" localSheetId="0" hidden="1">'Tabelle1'!$O$28</definedName>
    <definedName name="solver_rhs4" localSheetId="0" hidden="1">'Tabelle1'!$O$29</definedName>
    <definedName name="solver_rhs5" localSheetId="0" hidden="1">'Tabelle1'!$O$30</definedName>
    <definedName name="solver_rhs6" localSheetId="0" hidden="1">'Tabelle1'!$O$30</definedName>
    <definedName name="solver_rhs7" localSheetId="0" hidden="1">'Tabelle1'!$O$33</definedName>
    <definedName name="solver_rhs8" localSheetId="0" hidden="1">'Tabelle1'!$O$31</definedName>
    <definedName name="solver_rhs9" localSheetId="0" hidden="1">'Tabelle1'!$O$32</definedName>
    <definedName name="solver_scl" localSheetId="0" hidden="1">2</definedName>
    <definedName name="solver_sho" localSheetId="0" hidden="1">2</definedName>
    <definedName name="solver_tim" localSheetId="0" hidden="1">1000</definedName>
    <definedName name="solver_tol" localSheetId="0" hidden="1">0.01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<sst xmlns="http://schemas.openxmlformats.org/spreadsheetml/2006/main" count="102" uniqueCount="56">
  <si>
    <t>Arbeitsgang j</t>
  </si>
  <si>
    <t>tj</t>
  </si>
  <si>
    <t>-</t>
  </si>
  <si>
    <t>3, 4</t>
  </si>
  <si>
    <t>5, 9</t>
  </si>
  <si>
    <t>Summe</t>
  </si>
  <si>
    <t>Stationszahl</t>
  </si>
  <si>
    <t>Arbeitsinhalt</t>
  </si>
  <si>
    <t>StationsNr</t>
  </si>
  <si>
    <t>AnzZuordn</t>
  </si>
  <si>
    <t>Taktzeit</t>
  </si>
  <si>
    <t>--</t>
  </si>
  <si>
    <t>Variantenfliessfertigung</t>
  </si>
  <si>
    <t>Variante 1</t>
  </si>
  <si>
    <t>Variante 2</t>
  </si>
  <si>
    <t>Variante 3</t>
  </si>
  <si>
    <t>tj1</t>
  </si>
  <si>
    <t>tj2</t>
  </si>
  <si>
    <t>tj3</t>
  </si>
  <si>
    <t>Durchschnitt</t>
  </si>
  <si>
    <t xml:space="preserve">Station k </t>
  </si>
  <si>
    <t>Mittel</t>
  </si>
  <si>
    <t>Variante v</t>
  </si>
  <si>
    <t>t(Sk)</t>
  </si>
  <si>
    <t>tau_kv</t>
  </si>
  <si>
    <t>Station 1</t>
  </si>
  <si>
    <t>AG j</t>
  </si>
  <si>
    <t>Vorg.</t>
  </si>
  <si>
    <t>AG</t>
  </si>
  <si>
    <t>Station 2</t>
  </si>
  <si>
    <t>Station 3</t>
  </si>
  <si>
    <t>Station 4</t>
  </si>
  <si>
    <t>Station 5</t>
  </si>
  <si>
    <t>Station 6</t>
  </si>
  <si>
    <t>Station 7</t>
  </si>
  <si>
    <t>tau_v</t>
  </si>
  <si>
    <t>tau'_kv</t>
  </si>
  <si>
    <t>tau'_v</t>
  </si>
  <si>
    <t>optimale Zuordnungen zu den Stationen</t>
  </si>
  <si>
    <t>Alt 1</t>
  </si>
  <si>
    <t>Alt 2</t>
  </si>
  <si>
    <t>Alt 3</t>
  </si>
  <si>
    <t>Alt 4</t>
  </si>
  <si>
    <t>Alt 5</t>
  </si>
  <si>
    <t>Var 1</t>
  </si>
  <si>
    <t>Var 2</t>
  </si>
  <si>
    <t>Var 3</t>
  </si>
  <si>
    <t>tau_k</t>
  </si>
  <si>
    <t>abs Abw</t>
  </si>
  <si>
    <t>Summe Abw</t>
  </si>
  <si>
    <t>Anz.Zuordn.</t>
  </si>
  <si>
    <t>Stat.Nr.</t>
  </si>
  <si>
    <t>Belastung von Station k durch eine Einheit von Variante v</t>
  </si>
  <si>
    <t>Belastung von Station k durch alle bv  Einheiten von Variante v</t>
  </si>
  <si>
    <t>Delta</t>
  </si>
  <si>
    <t>Alternativen für Station 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</si>
</sst>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E+00;\ĝ"/>
    <numFmt numFmtId="176" formatCode="0.000E+00;\斄"/>
    <numFmt numFmtId="177" formatCode="0.00E+00;\斄"/>
    <numFmt numFmtId="178" formatCode="0.0E+00;\斄"/>
    <numFmt numFmtId="179" formatCode="0E+00;\斄"/>
    <numFmt numFmtId="180" formatCode="0.0000E+00;\斄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120" zoomScaleNormal="120" workbookViewId="0" topLeftCell="A41">
      <selection activeCell="J54" sqref="J54"/>
    </sheetView>
  </sheetViews>
  <sheetFormatPr defaultColWidth="11.421875" defaultRowHeight="12.75"/>
  <cols>
    <col min="1" max="1" width="7.140625" style="0" customWidth="1"/>
    <col min="2" max="2" width="6.8515625" style="0" customWidth="1"/>
    <col min="3" max="3" width="9.00390625" style="0" customWidth="1"/>
    <col min="4" max="5" width="9.421875" style="0" customWidth="1"/>
    <col min="6" max="6" width="6.7109375" style="1" customWidth="1"/>
    <col min="7" max="13" width="7.7109375" style="0" customWidth="1"/>
  </cols>
  <sheetData>
    <row r="1" spans="1:6" s="11" customFormat="1" ht="12.75">
      <c r="A1" s="11" t="s">
        <v>12</v>
      </c>
      <c r="F1" s="10"/>
    </row>
    <row r="2" spans="3:7" s="11" customFormat="1" ht="12.75">
      <c r="C2" s="18" t="s">
        <v>13</v>
      </c>
      <c r="D2" s="18" t="s">
        <v>14</v>
      </c>
      <c r="E2" s="18" t="s">
        <v>15</v>
      </c>
      <c r="F2" s="19" t="s">
        <v>5</v>
      </c>
      <c r="G2" s="20" t="s">
        <v>19</v>
      </c>
    </row>
    <row r="3" spans="3:7" ht="12.75">
      <c r="C3" s="12">
        <v>4</v>
      </c>
      <c r="D3" s="12">
        <v>2</v>
      </c>
      <c r="E3" s="12">
        <v>1</v>
      </c>
      <c r="F3" s="21">
        <f>SUM(C3:E3)</f>
        <v>7</v>
      </c>
      <c r="G3" s="21"/>
    </row>
    <row r="4" spans="1:7" s="11" customFormat="1" ht="12" customHeight="1">
      <c r="A4" s="17" t="s">
        <v>26</v>
      </c>
      <c r="B4" s="17" t="s">
        <v>27</v>
      </c>
      <c r="C4" s="17" t="s">
        <v>16</v>
      </c>
      <c r="D4" s="17" t="s">
        <v>17</v>
      </c>
      <c r="E4" s="17" t="s">
        <v>18</v>
      </c>
      <c r="F4" s="19" t="s">
        <v>1</v>
      </c>
      <c r="G4" s="19"/>
    </row>
    <row r="5" spans="1:7" ht="12.75">
      <c r="A5" s="12">
        <v>1</v>
      </c>
      <c r="B5" s="12" t="s">
        <v>2</v>
      </c>
      <c r="C5" s="1">
        <v>6</v>
      </c>
      <c r="D5" s="1">
        <v>5</v>
      </c>
      <c r="E5" s="1">
        <v>8</v>
      </c>
      <c r="F5" s="21">
        <f>SUMPRODUCT($C$3:$E$3,C5:E5)</f>
        <v>42</v>
      </c>
      <c r="G5" s="22">
        <f>F5/$F$3</f>
        <v>6</v>
      </c>
    </row>
    <row r="6" spans="1:7" ht="12.75">
      <c r="A6" s="12">
        <v>2</v>
      </c>
      <c r="B6" s="12" t="s">
        <v>2</v>
      </c>
      <c r="C6" s="1">
        <v>7</v>
      </c>
      <c r="D6" s="1">
        <v>11</v>
      </c>
      <c r="E6" s="1">
        <v>13</v>
      </c>
      <c r="F6" s="21">
        <f aca="true" t="shared" si="0" ref="F6:F16">SUMPRODUCT($C$3:$E$3,C6:E6)</f>
        <v>63</v>
      </c>
      <c r="G6" s="22">
        <f aca="true" t="shared" si="1" ref="G6:G19">F6/$F$3</f>
        <v>9</v>
      </c>
    </row>
    <row r="7" spans="1:7" ht="12.75">
      <c r="A7" s="12">
        <v>3</v>
      </c>
      <c r="B7" s="12">
        <v>1</v>
      </c>
      <c r="C7" s="1">
        <v>4</v>
      </c>
      <c r="D7" s="1">
        <v>6</v>
      </c>
      <c r="E7" s="1">
        <v>0</v>
      </c>
      <c r="F7" s="21">
        <f t="shared" si="0"/>
        <v>28</v>
      </c>
      <c r="G7" s="22">
        <f t="shared" si="1"/>
        <v>4</v>
      </c>
    </row>
    <row r="8" spans="1:7" ht="12.75">
      <c r="A8" s="12">
        <v>4</v>
      </c>
      <c r="B8" s="12">
        <v>1</v>
      </c>
      <c r="C8" s="1">
        <v>5</v>
      </c>
      <c r="D8" s="1">
        <v>5</v>
      </c>
      <c r="E8" s="1">
        <v>5</v>
      </c>
      <c r="F8" s="21">
        <f t="shared" si="0"/>
        <v>35</v>
      </c>
      <c r="G8" s="22">
        <f t="shared" si="1"/>
        <v>5</v>
      </c>
    </row>
    <row r="9" spans="1:7" ht="12.75">
      <c r="A9" s="12">
        <v>5</v>
      </c>
      <c r="B9" s="12">
        <v>2</v>
      </c>
      <c r="C9" s="1">
        <v>5</v>
      </c>
      <c r="D9" s="1">
        <v>3</v>
      </c>
      <c r="E9" s="1">
        <v>2</v>
      </c>
      <c r="F9" s="21">
        <f t="shared" si="0"/>
        <v>28</v>
      </c>
      <c r="G9" s="22">
        <f t="shared" si="1"/>
        <v>4</v>
      </c>
    </row>
    <row r="10" spans="1:7" ht="12.75">
      <c r="A10" s="12">
        <v>6</v>
      </c>
      <c r="B10" s="12">
        <v>3</v>
      </c>
      <c r="C10" s="1">
        <v>2</v>
      </c>
      <c r="D10" s="1">
        <v>1</v>
      </c>
      <c r="E10" s="1">
        <v>4</v>
      </c>
      <c r="F10" s="21">
        <f t="shared" si="0"/>
        <v>14</v>
      </c>
      <c r="G10" s="22">
        <f t="shared" si="1"/>
        <v>2</v>
      </c>
    </row>
    <row r="11" spans="1:7" ht="12.75">
      <c r="A11" s="12">
        <v>7</v>
      </c>
      <c r="B11" s="12" t="s">
        <v>3</v>
      </c>
      <c r="C11" s="1">
        <v>4</v>
      </c>
      <c r="D11" s="1">
        <v>1</v>
      </c>
      <c r="E11" s="1">
        <v>3</v>
      </c>
      <c r="F11" s="21">
        <f t="shared" si="0"/>
        <v>21</v>
      </c>
      <c r="G11" s="22">
        <f t="shared" si="1"/>
        <v>3</v>
      </c>
    </row>
    <row r="12" spans="1:7" ht="12.75">
      <c r="A12" s="12">
        <v>8</v>
      </c>
      <c r="B12" s="12">
        <v>6</v>
      </c>
      <c r="C12" s="1">
        <v>7</v>
      </c>
      <c r="D12" s="1">
        <v>4</v>
      </c>
      <c r="E12" s="1">
        <v>13</v>
      </c>
      <c r="F12" s="21">
        <f t="shared" si="0"/>
        <v>49</v>
      </c>
      <c r="G12" s="22">
        <f t="shared" si="1"/>
        <v>7</v>
      </c>
    </row>
    <row r="13" spans="1:7" ht="12.75">
      <c r="A13" s="12">
        <v>9</v>
      </c>
      <c r="B13" s="12">
        <v>7</v>
      </c>
      <c r="C13" s="1">
        <v>3</v>
      </c>
      <c r="D13" s="1">
        <v>4</v>
      </c>
      <c r="E13" s="1">
        <v>1</v>
      </c>
      <c r="F13" s="21">
        <f t="shared" si="0"/>
        <v>21</v>
      </c>
      <c r="G13" s="22">
        <f t="shared" si="1"/>
        <v>3</v>
      </c>
    </row>
    <row r="14" spans="1:7" ht="12.75">
      <c r="A14" s="12">
        <v>10</v>
      </c>
      <c r="B14" s="12" t="s">
        <v>4</v>
      </c>
      <c r="C14" s="1">
        <v>1</v>
      </c>
      <c r="D14" s="1">
        <v>1</v>
      </c>
      <c r="E14" s="1">
        <v>1</v>
      </c>
      <c r="F14" s="21">
        <f t="shared" si="0"/>
        <v>7</v>
      </c>
      <c r="G14" s="22">
        <f t="shared" si="1"/>
        <v>1</v>
      </c>
    </row>
    <row r="15" spans="1:7" ht="12.75">
      <c r="A15" s="12">
        <v>11</v>
      </c>
      <c r="B15" s="12">
        <v>8.1</v>
      </c>
      <c r="C15" s="1">
        <v>10</v>
      </c>
      <c r="D15" s="1">
        <v>11</v>
      </c>
      <c r="E15" s="1">
        <v>8</v>
      </c>
      <c r="F15" s="21">
        <f t="shared" si="0"/>
        <v>70</v>
      </c>
      <c r="G15" s="22">
        <f t="shared" si="1"/>
        <v>10</v>
      </c>
    </row>
    <row r="16" spans="1:7" ht="12.75">
      <c r="A16" s="12">
        <v>12</v>
      </c>
      <c r="B16" s="12">
        <v>11</v>
      </c>
      <c r="C16" s="1">
        <v>1</v>
      </c>
      <c r="D16" s="1">
        <v>0</v>
      </c>
      <c r="E16" s="1">
        <v>3</v>
      </c>
      <c r="F16" s="21">
        <f t="shared" si="0"/>
        <v>7</v>
      </c>
      <c r="G16" s="22">
        <f t="shared" si="1"/>
        <v>1</v>
      </c>
    </row>
    <row r="17" spans="1:7" ht="12.75">
      <c r="A17" s="1" t="s">
        <v>5</v>
      </c>
      <c r="B17" s="1"/>
      <c r="C17" s="1">
        <f>SUM(C5:C16)</f>
        <v>55</v>
      </c>
      <c r="D17" s="1">
        <f>SUM(D5:D16)</f>
        <v>52</v>
      </c>
      <c r="E17" s="1">
        <f>SUM(E5:E16)</f>
        <v>61</v>
      </c>
      <c r="F17" s="21">
        <f>SUM(F5:F16)</f>
        <v>385</v>
      </c>
      <c r="G17" s="22">
        <f t="shared" si="1"/>
        <v>55</v>
      </c>
    </row>
    <row r="18" ht="12.75">
      <c r="G18" s="1"/>
    </row>
    <row r="19" spans="1:7" s="2" customFormat="1" ht="12.75">
      <c r="A19" s="2" t="s">
        <v>10</v>
      </c>
      <c r="B19" s="6"/>
      <c r="C19" s="6">
        <v>10</v>
      </c>
      <c r="D19" s="6">
        <v>10</v>
      </c>
      <c r="E19" s="6">
        <v>10</v>
      </c>
      <c r="F19" s="6">
        <f>SUMPRODUCT($C$3:$E$3,C19:E19)</f>
        <v>70</v>
      </c>
      <c r="G19" s="1">
        <f t="shared" si="1"/>
        <v>10</v>
      </c>
    </row>
    <row r="21" spans="3:10" s="11" customFormat="1" ht="12.75">
      <c r="C21" s="11" t="s">
        <v>13</v>
      </c>
      <c r="D21" s="11" t="s">
        <v>14</v>
      </c>
      <c r="E21" s="11" t="s">
        <v>15</v>
      </c>
      <c r="F21" s="10" t="s">
        <v>5</v>
      </c>
      <c r="G21" s="10"/>
      <c r="J21" s="14" t="s">
        <v>38</v>
      </c>
    </row>
    <row r="22" spans="3:13" ht="12.75">
      <c r="C22" s="1">
        <v>4</v>
      </c>
      <c r="D22" s="1">
        <v>2</v>
      </c>
      <c r="E22" s="1">
        <v>1</v>
      </c>
      <c r="F22" s="1">
        <f>SUM(C22:E22)</f>
        <v>7</v>
      </c>
      <c r="G22" s="1">
        <v>1</v>
      </c>
      <c r="H22" s="1">
        <v>2</v>
      </c>
      <c r="I22" s="1">
        <v>3</v>
      </c>
      <c r="J22" s="1">
        <v>4</v>
      </c>
      <c r="K22" s="1">
        <v>5</v>
      </c>
      <c r="L22" s="1">
        <v>6</v>
      </c>
      <c r="M22" s="1">
        <v>7</v>
      </c>
    </row>
    <row r="23" spans="1:15" s="11" customFormat="1" ht="12" customHeight="1">
      <c r="A23" s="10" t="s">
        <v>28</v>
      </c>
      <c r="B23" s="10" t="s">
        <v>27</v>
      </c>
      <c r="C23" s="10" t="s">
        <v>16</v>
      </c>
      <c r="D23" s="10" t="s">
        <v>17</v>
      </c>
      <c r="E23" s="10" t="s">
        <v>18</v>
      </c>
      <c r="F23" s="10" t="s">
        <v>1</v>
      </c>
      <c r="G23" s="10" t="s">
        <v>25</v>
      </c>
      <c r="H23" s="10" t="s">
        <v>29</v>
      </c>
      <c r="I23" s="10" t="s">
        <v>30</v>
      </c>
      <c r="J23" s="10" t="s">
        <v>31</v>
      </c>
      <c r="K23" s="10" t="s">
        <v>32</v>
      </c>
      <c r="L23" s="10" t="s">
        <v>33</v>
      </c>
      <c r="M23" s="10" t="s">
        <v>34</v>
      </c>
      <c r="N23" s="10" t="s">
        <v>50</v>
      </c>
      <c r="O23" s="10" t="s">
        <v>51</v>
      </c>
    </row>
    <row r="24" spans="1:15" ht="12.75">
      <c r="A24" s="1">
        <v>1</v>
      </c>
      <c r="B24" s="1" t="s">
        <v>2</v>
      </c>
      <c r="C24" s="1">
        <v>6</v>
      </c>
      <c r="D24" s="1">
        <v>5</v>
      </c>
      <c r="E24" s="1">
        <v>8</v>
      </c>
      <c r="F24" s="1">
        <f>SUMPRODUCT($C$3:$E$3,C24:E24)</f>
        <v>42</v>
      </c>
      <c r="G24" s="23">
        <v>1</v>
      </c>
      <c r="H24" s="23">
        <v>0</v>
      </c>
      <c r="I24" s="23">
        <v>0</v>
      </c>
      <c r="J24" s="23">
        <v>0</v>
      </c>
      <c r="K24" s="23">
        <v>0</v>
      </c>
      <c r="L24" s="23">
        <v>-2.7755575615628914E-12</v>
      </c>
      <c r="M24" s="23">
        <v>0</v>
      </c>
      <c r="N24" s="1">
        <f>SUM(G24:M24)</f>
        <v>0.9999999999972244</v>
      </c>
      <c r="O24" s="1">
        <f>SUMPRODUCT($G$22:$M$22,G24:M24)</f>
        <v>0.9999999999833467</v>
      </c>
    </row>
    <row r="25" spans="1:15" ht="12.75">
      <c r="A25" s="1">
        <v>2</v>
      </c>
      <c r="B25" s="1" t="s">
        <v>2</v>
      </c>
      <c r="C25" s="1">
        <v>7</v>
      </c>
      <c r="D25" s="1">
        <v>11</v>
      </c>
      <c r="E25" s="1">
        <v>13</v>
      </c>
      <c r="F25" s="1">
        <f aca="true" t="shared" si="2" ref="F25:F35">SUMPRODUCT($C$3:$E$3,C25:E25)</f>
        <v>63</v>
      </c>
      <c r="G25" s="23">
        <v>0</v>
      </c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">
        <f aca="true" t="shared" si="3" ref="N25:N35">SUM(G25:M25)</f>
        <v>1</v>
      </c>
      <c r="O25" s="1">
        <f aca="true" t="shared" si="4" ref="O25:O35">SUMPRODUCT($G$22:$M$22,G25:M25)</f>
        <v>2</v>
      </c>
    </row>
    <row r="26" spans="1:15" ht="12.75">
      <c r="A26" s="1">
        <v>3</v>
      </c>
      <c r="B26" s="1">
        <v>1</v>
      </c>
      <c r="C26" s="1">
        <v>4</v>
      </c>
      <c r="D26" s="1">
        <v>6</v>
      </c>
      <c r="E26" s="1">
        <v>0</v>
      </c>
      <c r="F26" s="1">
        <f t="shared" si="2"/>
        <v>28</v>
      </c>
      <c r="G26" s="23">
        <v>1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1">
        <f t="shared" si="3"/>
        <v>1</v>
      </c>
      <c r="O26" s="1">
        <f t="shared" si="4"/>
        <v>1</v>
      </c>
    </row>
    <row r="27" spans="1:15" ht="12.75">
      <c r="A27" s="1">
        <v>4</v>
      </c>
      <c r="B27" s="1">
        <v>1</v>
      </c>
      <c r="C27" s="1">
        <v>5</v>
      </c>
      <c r="D27" s="1">
        <v>5</v>
      </c>
      <c r="E27" s="1">
        <v>5</v>
      </c>
      <c r="F27" s="1">
        <f t="shared" si="2"/>
        <v>35</v>
      </c>
      <c r="G27" s="23">
        <v>0</v>
      </c>
      <c r="H27" s="23">
        <v>0</v>
      </c>
      <c r="I27" s="23">
        <v>1</v>
      </c>
      <c r="J27" s="23">
        <v>0</v>
      </c>
      <c r="K27" s="23">
        <v>0</v>
      </c>
      <c r="L27" s="23">
        <v>0</v>
      </c>
      <c r="M27" s="23">
        <v>0</v>
      </c>
      <c r="N27" s="1">
        <f t="shared" si="3"/>
        <v>1</v>
      </c>
      <c r="O27" s="1">
        <f t="shared" si="4"/>
        <v>3</v>
      </c>
    </row>
    <row r="28" spans="1:15" ht="12.75">
      <c r="A28" s="1">
        <v>5</v>
      </c>
      <c r="B28" s="1">
        <v>2</v>
      </c>
      <c r="C28" s="1">
        <v>5</v>
      </c>
      <c r="D28" s="1">
        <v>3</v>
      </c>
      <c r="E28" s="1">
        <v>2</v>
      </c>
      <c r="F28" s="1">
        <f t="shared" si="2"/>
        <v>28</v>
      </c>
      <c r="G28" s="23">
        <v>-6.661140389231041E-12</v>
      </c>
      <c r="H28" s="23">
        <v>0</v>
      </c>
      <c r="I28" s="23">
        <v>0</v>
      </c>
      <c r="J28" s="23">
        <v>0</v>
      </c>
      <c r="K28" s="23">
        <v>1</v>
      </c>
      <c r="L28" s="23">
        <v>0</v>
      </c>
      <c r="M28" s="23">
        <v>0</v>
      </c>
      <c r="N28" s="1">
        <f t="shared" si="3"/>
        <v>0.9999999999933389</v>
      </c>
      <c r="O28" s="1">
        <f t="shared" si="4"/>
        <v>4.999999999993339</v>
      </c>
    </row>
    <row r="29" spans="1:15" ht="12.75">
      <c r="A29" s="1">
        <v>6</v>
      </c>
      <c r="B29" s="1">
        <v>3</v>
      </c>
      <c r="C29" s="1">
        <v>2</v>
      </c>
      <c r="D29" s="1">
        <v>1</v>
      </c>
      <c r="E29" s="1">
        <v>4</v>
      </c>
      <c r="F29" s="1">
        <f t="shared" si="2"/>
        <v>14</v>
      </c>
      <c r="G29" s="23">
        <v>0</v>
      </c>
      <c r="H29" s="23">
        <v>0</v>
      </c>
      <c r="I29" s="23">
        <v>1</v>
      </c>
      <c r="J29" s="23">
        <v>0</v>
      </c>
      <c r="K29" s="23">
        <v>0</v>
      </c>
      <c r="L29" s="23">
        <v>0</v>
      </c>
      <c r="M29" s="23">
        <v>0</v>
      </c>
      <c r="N29" s="1">
        <f t="shared" si="3"/>
        <v>1</v>
      </c>
      <c r="O29" s="1">
        <f t="shared" si="4"/>
        <v>3</v>
      </c>
    </row>
    <row r="30" spans="1:15" ht="12.75">
      <c r="A30" s="1">
        <v>7</v>
      </c>
      <c r="B30" s="1" t="s">
        <v>3</v>
      </c>
      <c r="C30" s="1">
        <v>4</v>
      </c>
      <c r="D30" s="1">
        <v>1</v>
      </c>
      <c r="E30" s="1">
        <v>3</v>
      </c>
      <c r="F30" s="1">
        <f t="shared" si="2"/>
        <v>21</v>
      </c>
      <c r="G30" s="23">
        <v>0</v>
      </c>
      <c r="H30" s="23">
        <v>0</v>
      </c>
      <c r="I30" s="23">
        <v>1</v>
      </c>
      <c r="J30" s="23">
        <v>0</v>
      </c>
      <c r="K30" s="23">
        <v>0</v>
      </c>
      <c r="L30" s="23">
        <v>0</v>
      </c>
      <c r="M30" s="23">
        <v>0</v>
      </c>
      <c r="N30" s="1">
        <f t="shared" si="3"/>
        <v>1</v>
      </c>
      <c r="O30" s="1">
        <f t="shared" si="4"/>
        <v>3</v>
      </c>
    </row>
    <row r="31" spans="1:15" ht="12.75">
      <c r="A31" s="1">
        <v>8</v>
      </c>
      <c r="B31" s="1">
        <v>6</v>
      </c>
      <c r="C31" s="1">
        <v>7</v>
      </c>
      <c r="D31" s="1">
        <v>4</v>
      </c>
      <c r="E31" s="1">
        <v>13</v>
      </c>
      <c r="F31" s="1">
        <f t="shared" si="2"/>
        <v>49</v>
      </c>
      <c r="G31" s="23">
        <v>-6.66114385867799E-12</v>
      </c>
      <c r="H31" s="23">
        <v>0</v>
      </c>
      <c r="I31" s="23">
        <v>0</v>
      </c>
      <c r="J31" s="23">
        <v>1</v>
      </c>
      <c r="K31" s="23">
        <v>0</v>
      </c>
      <c r="L31" s="23">
        <v>0</v>
      </c>
      <c r="M31" s="23">
        <v>0</v>
      </c>
      <c r="N31" s="1">
        <f t="shared" si="3"/>
        <v>0.9999999999933389</v>
      </c>
      <c r="O31" s="1">
        <f t="shared" si="4"/>
        <v>3.9999999999933387</v>
      </c>
    </row>
    <row r="32" spans="1:15" ht="12.75">
      <c r="A32" s="1">
        <v>9</v>
      </c>
      <c r="B32" s="1">
        <v>7</v>
      </c>
      <c r="C32" s="1">
        <v>3</v>
      </c>
      <c r="D32" s="1">
        <v>4</v>
      </c>
      <c r="E32" s="1">
        <v>1</v>
      </c>
      <c r="F32" s="1">
        <f t="shared" si="2"/>
        <v>21</v>
      </c>
      <c r="G32" s="23">
        <v>0</v>
      </c>
      <c r="H32" s="23">
        <v>0</v>
      </c>
      <c r="I32" s="23">
        <v>0</v>
      </c>
      <c r="J32" s="23">
        <v>1</v>
      </c>
      <c r="K32" s="23">
        <v>0</v>
      </c>
      <c r="L32" s="23">
        <v>0</v>
      </c>
      <c r="M32" s="23">
        <v>0</v>
      </c>
      <c r="N32" s="1">
        <f t="shared" si="3"/>
        <v>1</v>
      </c>
      <c r="O32" s="1">
        <f t="shared" si="4"/>
        <v>4</v>
      </c>
    </row>
    <row r="33" spans="1:15" ht="12.75">
      <c r="A33" s="1">
        <v>10</v>
      </c>
      <c r="B33" s="1" t="s">
        <v>4</v>
      </c>
      <c r="C33" s="1">
        <v>1</v>
      </c>
      <c r="D33" s="1">
        <v>1</v>
      </c>
      <c r="E33" s="1">
        <v>1</v>
      </c>
      <c r="F33" s="1">
        <f t="shared" si="2"/>
        <v>7</v>
      </c>
      <c r="G33" s="23">
        <v>0</v>
      </c>
      <c r="H33" s="23">
        <v>0</v>
      </c>
      <c r="I33" s="23">
        <v>0</v>
      </c>
      <c r="J33" s="23">
        <v>0</v>
      </c>
      <c r="K33" s="23">
        <v>0.9999999999845116</v>
      </c>
      <c r="L33" s="23">
        <v>0</v>
      </c>
      <c r="M33" s="23">
        <v>1.548826518422294E-11</v>
      </c>
      <c r="N33" s="1">
        <f t="shared" si="3"/>
        <v>0.9999999999999999</v>
      </c>
      <c r="O33" s="1">
        <f t="shared" si="4"/>
        <v>5.000000000030976</v>
      </c>
    </row>
    <row r="34" spans="1:15" ht="12.75">
      <c r="A34" s="1">
        <v>11</v>
      </c>
      <c r="B34" s="1">
        <v>8.1</v>
      </c>
      <c r="C34" s="1">
        <v>10</v>
      </c>
      <c r="D34" s="1">
        <v>11</v>
      </c>
      <c r="E34" s="1">
        <v>8</v>
      </c>
      <c r="F34" s="1">
        <f t="shared" si="2"/>
        <v>70</v>
      </c>
      <c r="G34" s="23">
        <v>0</v>
      </c>
      <c r="H34" s="23">
        <v>-1.6652790257865044E-12</v>
      </c>
      <c r="I34" s="23">
        <v>0</v>
      </c>
      <c r="J34" s="23">
        <v>0</v>
      </c>
      <c r="K34" s="23">
        <v>0</v>
      </c>
      <c r="L34" s="23">
        <v>1.0000000000016651</v>
      </c>
      <c r="M34" s="23">
        <v>0</v>
      </c>
      <c r="N34" s="1">
        <f t="shared" si="3"/>
        <v>0.9999999999999998</v>
      </c>
      <c r="O34" s="1">
        <f t="shared" si="4"/>
        <v>6.00000000000666</v>
      </c>
    </row>
    <row r="35" spans="1:15" ht="12.75">
      <c r="A35" s="1">
        <v>12</v>
      </c>
      <c r="B35" s="1">
        <v>11</v>
      </c>
      <c r="C35" s="1">
        <v>1</v>
      </c>
      <c r="D35" s="1">
        <v>0</v>
      </c>
      <c r="E35" s="1">
        <v>3</v>
      </c>
      <c r="F35" s="1">
        <f t="shared" si="2"/>
        <v>7</v>
      </c>
      <c r="G35" s="23">
        <v>0</v>
      </c>
      <c r="H35" s="23">
        <v>0</v>
      </c>
      <c r="I35" s="23">
        <v>0</v>
      </c>
      <c r="J35" s="23">
        <v>1.2068060836204138E-11</v>
      </c>
      <c r="K35" s="23">
        <v>0</v>
      </c>
      <c r="L35" s="23">
        <v>0</v>
      </c>
      <c r="M35" s="23">
        <v>0.9999999999879319</v>
      </c>
      <c r="N35" s="1">
        <f t="shared" si="3"/>
        <v>0.9999999999999999</v>
      </c>
      <c r="O35" s="1">
        <f t="shared" si="4"/>
        <v>6.999999999963796</v>
      </c>
    </row>
    <row r="36" spans="1:13" ht="12.75">
      <c r="A36" s="1" t="s">
        <v>5</v>
      </c>
      <c r="B36" s="1"/>
      <c r="C36" s="1">
        <f>SUM(C24:C35)</f>
        <v>55</v>
      </c>
      <c r="D36" s="1">
        <f>SUM(D24:D35)</f>
        <v>52</v>
      </c>
      <c r="E36" s="1">
        <f>SUM(E24:E35)</f>
        <v>61</v>
      </c>
      <c r="F36" s="1">
        <f>SUM(F24:F35)</f>
        <v>385</v>
      </c>
      <c r="G36" s="1">
        <f>SUMPRODUCT(G24:G35,$F$24:$F$35)</f>
        <v>69.99999999948709</v>
      </c>
      <c r="H36" s="1">
        <f aca="true" t="shared" si="5" ref="H36:M36">SUMPRODUCT(H24:H35,$F$24:$F$35)</f>
        <v>62.99999999988343</v>
      </c>
      <c r="I36" s="1">
        <f t="shared" si="5"/>
        <v>70</v>
      </c>
      <c r="J36" s="1">
        <f t="shared" si="5"/>
        <v>70.00000000008447</v>
      </c>
      <c r="K36" s="1">
        <f t="shared" si="5"/>
        <v>34.99999999989158</v>
      </c>
      <c r="L36" s="1">
        <f t="shared" si="5"/>
        <v>69.99999999999999</v>
      </c>
      <c r="M36" s="1">
        <f t="shared" si="5"/>
        <v>7.000000000023942</v>
      </c>
    </row>
    <row r="38" ht="12.75">
      <c r="A38" s="2" t="s">
        <v>52</v>
      </c>
    </row>
    <row r="39" spans="1:9" ht="12.75">
      <c r="A39" s="1" t="s">
        <v>36</v>
      </c>
      <c r="B39" s="1"/>
      <c r="C39" s="1"/>
      <c r="D39" s="1"/>
      <c r="E39" s="1" t="s">
        <v>20</v>
      </c>
      <c r="G39" s="1"/>
      <c r="H39" s="1"/>
      <c r="I39" s="1" t="s">
        <v>21</v>
      </c>
    </row>
    <row r="40" spans="1:9" ht="12.75">
      <c r="A40" s="1" t="s">
        <v>22</v>
      </c>
      <c r="B40" s="1">
        <v>1</v>
      </c>
      <c r="C40" s="1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 t="s">
        <v>37</v>
      </c>
    </row>
    <row r="41" spans="1:9" ht="12.75">
      <c r="A41" s="1">
        <v>1</v>
      </c>
      <c r="B41" s="24">
        <f>SUMPRODUCT($C$24:$C$35,G24:G35)</f>
        <v>9.999999999920067</v>
      </c>
      <c r="C41" s="24">
        <f aca="true" t="shared" si="6" ref="C41:H41">SUMPRODUCT($C$24:$C$35,H24:H35)</f>
        <v>6.9999999999833475</v>
      </c>
      <c r="D41" s="24">
        <f t="shared" si="6"/>
        <v>11</v>
      </c>
      <c r="E41" s="24">
        <f t="shared" si="6"/>
        <v>10.000000000012069</v>
      </c>
      <c r="F41" s="24">
        <f t="shared" si="6"/>
        <v>5.999999999984512</v>
      </c>
      <c r="G41" s="24">
        <f t="shared" si="6"/>
        <v>9.999999999999998</v>
      </c>
      <c r="H41" s="24">
        <f t="shared" si="6"/>
        <v>1.0000000000034202</v>
      </c>
      <c r="I41" s="13">
        <f>SUM(B41:H41)/7</f>
        <v>7.85714285712906</v>
      </c>
    </row>
    <row r="42" spans="1:9" ht="12.75">
      <c r="A42" s="1">
        <v>2</v>
      </c>
      <c r="B42" s="24">
        <f aca="true" t="shared" si="7" ref="B42:H42">SUMPRODUCT($D$24:$D$35,G24:G35)</f>
        <v>10.99999999995337</v>
      </c>
      <c r="C42" s="24">
        <f t="shared" si="7"/>
        <v>10.999999999981682</v>
      </c>
      <c r="D42" s="24">
        <f t="shared" si="7"/>
        <v>7</v>
      </c>
      <c r="E42" s="24">
        <f t="shared" si="7"/>
        <v>8</v>
      </c>
      <c r="F42" s="24">
        <f t="shared" si="7"/>
        <v>3.9999999999845115</v>
      </c>
      <c r="G42" s="24">
        <f t="shared" si="7"/>
        <v>11.000000000004437</v>
      </c>
      <c r="H42" s="24">
        <f t="shared" si="7"/>
        <v>1.548826518422294E-11</v>
      </c>
      <c r="I42" s="13">
        <f>SUM(B42:H42)/7</f>
        <v>7.428571428562784</v>
      </c>
    </row>
    <row r="43" spans="1:9" ht="12.75">
      <c r="A43" s="1">
        <v>3</v>
      </c>
      <c r="B43" s="24">
        <f>SUMPRODUCT($E$24:$E$35,G24:G35)</f>
        <v>7.999999999900083</v>
      </c>
      <c r="C43" s="24">
        <f aca="true" t="shared" si="8" ref="C43:H43">SUMPRODUCT($E$24:$E$35,H24:H35)</f>
        <v>12.999999999986677</v>
      </c>
      <c r="D43" s="24">
        <f t="shared" si="8"/>
        <v>12</v>
      </c>
      <c r="E43" s="24">
        <f t="shared" si="8"/>
        <v>14.000000000036204</v>
      </c>
      <c r="F43" s="24">
        <f t="shared" si="8"/>
        <v>2.9999999999845115</v>
      </c>
      <c r="G43" s="24">
        <f t="shared" si="8"/>
        <v>7.999999999991116</v>
      </c>
      <c r="H43" s="24">
        <f t="shared" si="8"/>
        <v>2.9999999999792837</v>
      </c>
      <c r="I43" s="13">
        <f>SUM(B43:H43)/7</f>
        <v>8.714285714268268</v>
      </c>
    </row>
    <row r="44" spans="1:9" ht="12.75">
      <c r="A44" s="1"/>
      <c r="B44" s="1"/>
      <c r="C44" s="1"/>
      <c r="D44" s="1"/>
      <c r="E44" s="1"/>
      <c r="G44" s="1"/>
      <c r="H44" s="1"/>
      <c r="I44" s="13"/>
    </row>
    <row r="45" ht="12.75">
      <c r="A45" s="2" t="s">
        <v>53</v>
      </c>
    </row>
    <row r="46" spans="1:9" ht="12.75">
      <c r="A46" s="1" t="s">
        <v>24</v>
      </c>
      <c r="B46" s="1"/>
      <c r="C46" s="1"/>
      <c r="D46" s="1"/>
      <c r="E46" s="1" t="s">
        <v>20</v>
      </c>
      <c r="G46" s="1"/>
      <c r="H46" s="1"/>
      <c r="I46" s="1" t="s">
        <v>21</v>
      </c>
    </row>
    <row r="47" spans="1:9" ht="12.75">
      <c r="A47" s="1" t="s">
        <v>22</v>
      </c>
      <c r="B47" s="1">
        <v>1</v>
      </c>
      <c r="C47" s="1">
        <v>2</v>
      </c>
      <c r="D47" s="1">
        <v>3</v>
      </c>
      <c r="E47" s="1">
        <v>4</v>
      </c>
      <c r="F47" s="1">
        <v>5</v>
      </c>
      <c r="G47" s="1">
        <v>6</v>
      </c>
      <c r="H47" s="1">
        <v>7</v>
      </c>
      <c r="I47" s="1" t="s">
        <v>35</v>
      </c>
    </row>
    <row r="48" spans="1:9" ht="12.75">
      <c r="A48" s="1">
        <v>1</v>
      </c>
      <c r="B48" s="24">
        <f>B41*$C$22</f>
        <v>39.99999999968027</v>
      </c>
      <c r="C48" s="24">
        <f aca="true" t="shared" si="9" ref="C48:H48">C41*$C$22</f>
        <v>27.99999999993339</v>
      </c>
      <c r="D48" s="24">
        <f t="shared" si="9"/>
        <v>44</v>
      </c>
      <c r="E48" s="24">
        <f t="shared" si="9"/>
        <v>40.000000000048274</v>
      </c>
      <c r="F48" s="24">
        <f t="shared" si="9"/>
        <v>23.999999999938048</v>
      </c>
      <c r="G48" s="24">
        <f t="shared" si="9"/>
        <v>39.99999999999999</v>
      </c>
      <c r="H48" s="24">
        <f t="shared" si="9"/>
        <v>4.000000000013681</v>
      </c>
      <c r="I48" s="13">
        <f>SUM(B48:H48)/7</f>
        <v>31.42857142851624</v>
      </c>
    </row>
    <row r="49" spans="1:9" ht="12.75">
      <c r="A49" s="1">
        <v>2</v>
      </c>
      <c r="B49" s="24">
        <f>B42*$D$22</f>
        <v>21.99999999990674</v>
      </c>
      <c r="C49" s="24">
        <f aca="true" t="shared" si="10" ref="C49:H49">C42*$D$22</f>
        <v>21.999999999963364</v>
      </c>
      <c r="D49" s="24">
        <f t="shared" si="10"/>
        <v>14</v>
      </c>
      <c r="E49" s="24">
        <f t="shared" si="10"/>
        <v>16</v>
      </c>
      <c r="F49" s="24">
        <f t="shared" si="10"/>
        <v>7.999999999969023</v>
      </c>
      <c r="G49" s="24">
        <f t="shared" si="10"/>
        <v>22.000000000008875</v>
      </c>
      <c r="H49" s="24">
        <f t="shared" si="10"/>
        <v>3.097653036844588E-11</v>
      </c>
      <c r="I49" s="13">
        <f>SUM(B49:H49)/7</f>
        <v>14.857142857125568</v>
      </c>
    </row>
    <row r="50" spans="1:9" ht="12.75">
      <c r="A50" s="1">
        <v>3</v>
      </c>
      <c r="B50" s="24">
        <f>B43*$E$22</f>
        <v>7.999999999900083</v>
      </c>
      <c r="C50" s="24">
        <f aca="true" t="shared" si="11" ref="C50:H50">C43*$E$22</f>
        <v>12.999999999986677</v>
      </c>
      <c r="D50" s="24">
        <f t="shared" si="11"/>
        <v>12</v>
      </c>
      <c r="E50" s="24">
        <f t="shared" si="11"/>
        <v>14.000000000036204</v>
      </c>
      <c r="F50" s="24">
        <f t="shared" si="11"/>
        <v>2.9999999999845115</v>
      </c>
      <c r="G50" s="24">
        <f t="shared" si="11"/>
        <v>7.999999999991116</v>
      </c>
      <c r="H50" s="24">
        <f t="shared" si="11"/>
        <v>2.9999999999792837</v>
      </c>
      <c r="I50" s="13">
        <f>SUM(B50:H50)/7</f>
        <v>8.714285714268268</v>
      </c>
    </row>
    <row r="51" spans="1:9" ht="12.75">
      <c r="A51" s="1" t="s">
        <v>23</v>
      </c>
      <c r="B51" s="1">
        <v>70</v>
      </c>
      <c r="C51" s="1">
        <v>63</v>
      </c>
      <c r="D51" s="1">
        <v>70</v>
      </c>
      <c r="E51" s="1">
        <v>70</v>
      </c>
      <c r="F51" s="1">
        <v>35</v>
      </c>
      <c r="G51" s="1">
        <v>70</v>
      </c>
      <c r="H51" s="1">
        <v>7</v>
      </c>
      <c r="I51" s="13">
        <f>SUM(I48:I50)</f>
        <v>54.999999999910074</v>
      </c>
    </row>
    <row r="52" spans="2:9" ht="12.75">
      <c r="B52" s="25">
        <f>ABS(B48-$I48)</f>
        <v>8.57142857116403</v>
      </c>
      <c r="C52" s="25">
        <f>ABS(C48-$I48)</f>
        <v>3.428571428582849</v>
      </c>
      <c r="D52" s="25">
        <f>ABS(D48-$I48)</f>
        <v>12.57142857148376</v>
      </c>
      <c r="E52" s="25">
        <f>ABS(E48-$I48)</f>
        <v>8.571428571532035</v>
      </c>
      <c r="F52" s="25">
        <f>ABS(F48-$I48)</f>
        <v>7.428571428578191</v>
      </c>
      <c r="G52" s="25">
        <f>ABS(G48-$I48)</f>
        <v>8.571428571483754</v>
      </c>
      <c r="H52" s="25">
        <f>ABS(H48-$I48)</f>
        <v>27.428571428502558</v>
      </c>
      <c r="I52" s="25">
        <f>SUM(B52:H52)</f>
        <v>76.57142857132717</v>
      </c>
    </row>
    <row r="53" spans="2:9" ht="12.75">
      <c r="B53" s="25">
        <f>ABS(B49-$I49)</f>
        <v>7.142857142781173</v>
      </c>
      <c r="C53" s="25">
        <f>ABS(C49-$I49)</f>
        <v>7.142857142837796</v>
      </c>
      <c r="D53" s="25">
        <f>ABS(D49-$I49)</f>
        <v>0.8571428571255684</v>
      </c>
      <c r="E53" s="25">
        <f>ABS(E49-$I49)</f>
        <v>1.1428571428744316</v>
      </c>
      <c r="F53" s="25">
        <f>ABS(F49-$I49)</f>
        <v>6.857142857156545</v>
      </c>
      <c r="G53" s="25">
        <f>ABS(G49-$I49)</f>
        <v>7.142857142883306</v>
      </c>
      <c r="H53" s="25">
        <f>ABS(H49-$I49)</f>
        <v>14.857142857094592</v>
      </c>
      <c r="I53" s="25">
        <f>SUM(B53:H53)</f>
        <v>45.142857142753414</v>
      </c>
    </row>
    <row r="54" spans="2:11" ht="12.75">
      <c r="B54" s="25">
        <f>ABS(B50-$I50)</f>
        <v>0.7142857143681853</v>
      </c>
      <c r="C54" s="25">
        <f>ABS(C50-$I50)</f>
        <v>4.285714285718409</v>
      </c>
      <c r="D54" s="25">
        <f>ABS(D50-$I50)</f>
        <v>3.285714285731732</v>
      </c>
      <c r="E54" s="25">
        <f>ABS(E50-$I50)</f>
        <v>5.285714285767936</v>
      </c>
      <c r="F54" s="25">
        <f>ABS(F50-$I50)</f>
        <v>5.714285714283756</v>
      </c>
      <c r="G54" s="25">
        <f>ABS(G50-$I50)</f>
        <v>0.7142857142771515</v>
      </c>
      <c r="H54" s="25">
        <f>ABS(H50-$I50)</f>
        <v>5.714285714288984</v>
      </c>
      <c r="I54" s="25">
        <f>SUM(B54:H54)</f>
        <v>25.71428571443615</v>
      </c>
      <c r="J54" s="25">
        <f>SUM(I52:I54)</f>
        <v>147.42857142851673</v>
      </c>
      <c r="K54" t="s">
        <v>54</v>
      </c>
    </row>
    <row r="55" spans="2:10" ht="12.75">
      <c r="B55" s="15"/>
      <c r="C55" s="15"/>
      <c r="D55" s="15"/>
      <c r="E55" s="15"/>
      <c r="F55" s="15"/>
      <c r="G55" s="15"/>
      <c r="H55" s="15"/>
      <c r="I55" s="15"/>
      <c r="J55" s="15"/>
    </row>
    <row r="56" spans="3:8" s="11" customFormat="1" ht="12.75">
      <c r="C56" s="11" t="s">
        <v>13</v>
      </c>
      <c r="D56" s="11" t="s">
        <v>14</v>
      </c>
      <c r="E56" s="11" t="s">
        <v>15</v>
      </c>
      <c r="F56" s="10" t="s">
        <v>5</v>
      </c>
      <c r="G56" s="10"/>
      <c r="H56" s="14" t="s">
        <v>55</v>
      </c>
    </row>
    <row r="57" spans="3:7" ht="12.75">
      <c r="C57" s="1">
        <v>4</v>
      </c>
      <c r="D57" s="1">
        <v>2</v>
      </c>
      <c r="E57" s="1">
        <v>1</v>
      </c>
      <c r="F57" s="1">
        <f>SUM(C57:E57)</f>
        <v>7</v>
      </c>
      <c r="G57" s="1"/>
    </row>
    <row r="58" spans="1:11" s="11" customFormat="1" ht="12" customHeight="1">
      <c r="A58" s="10" t="s">
        <v>28</v>
      </c>
      <c r="B58" s="10" t="s">
        <v>27</v>
      </c>
      <c r="C58" s="10" t="s">
        <v>16</v>
      </c>
      <c r="D58" s="10" t="s">
        <v>17</v>
      </c>
      <c r="E58" s="10" t="s">
        <v>18</v>
      </c>
      <c r="F58" s="10" t="s">
        <v>1</v>
      </c>
      <c r="G58" s="10" t="s">
        <v>39</v>
      </c>
      <c r="H58" s="10" t="s">
        <v>40</v>
      </c>
      <c r="I58" s="10" t="s">
        <v>41</v>
      </c>
      <c r="J58" s="10" t="s">
        <v>42</v>
      </c>
      <c r="K58" s="10" t="s">
        <v>43</v>
      </c>
    </row>
    <row r="59" spans="1:12" ht="12.75">
      <c r="A59" s="1">
        <v>1</v>
      </c>
      <c r="B59" s="1" t="s">
        <v>2</v>
      </c>
      <c r="C59" s="1">
        <v>6</v>
      </c>
      <c r="D59" s="1">
        <v>5</v>
      </c>
      <c r="E59" s="1">
        <v>8</v>
      </c>
      <c r="F59" s="1">
        <f>SUMPRODUCT($C$3:$E$3,C59:E59)</f>
        <v>42</v>
      </c>
      <c r="G59" s="12">
        <v>1</v>
      </c>
      <c r="H59" s="12"/>
      <c r="I59" s="12"/>
      <c r="J59" s="12"/>
      <c r="K59" s="12"/>
      <c r="L59" s="1"/>
    </row>
    <row r="60" spans="1:12" ht="12.75">
      <c r="A60" s="1">
        <v>2</v>
      </c>
      <c r="B60" s="1" t="s">
        <v>2</v>
      </c>
      <c r="C60" s="1">
        <v>7</v>
      </c>
      <c r="D60" s="1">
        <v>11</v>
      </c>
      <c r="E60" s="1">
        <v>13</v>
      </c>
      <c r="F60" s="1">
        <f aca="true" t="shared" si="12" ref="F60:F70">SUMPRODUCT($C$3:$E$3,C60:E60)</f>
        <v>63</v>
      </c>
      <c r="G60" s="12"/>
      <c r="H60" s="12"/>
      <c r="I60" s="12"/>
      <c r="J60" s="12"/>
      <c r="K60" s="12"/>
      <c r="L60" s="1"/>
    </row>
    <row r="61" spans="1:12" ht="12.75">
      <c r="A61" s="1">
        <v>3</v>
      </c>
      <c r="B61" s="1">
        <v>1</v>
      </c>
      <c r="C61" s="1">
        <v>4</v>
      </c>
      <c r="D61" s="1">
        <v>6</v>
      </c>
      <c r="E61" s="1">
        <v>0</v>
      </c>
      <c r="F61" s="1">
        <f t="shared" si="12"/>
        <v>28</v>
      </c>
      <c r="G61" s="12"/>
      <c r="H61" s="12"/>
      <c r="I61" s="12"/>
      <c r="J61" s="12"/>
      <c r="K61" s="12"/>
      <c r="L61" s="1"/>
    </row>
    <row r="62" spans="1:12" ht="12.75">
      <c r="A62" s="1">
        <v>4</v>
      </c>
      <c r="B62" s="1">
        <v>1</v>
      </c>
      <c r="C62" s="1">
        <v>5</v>
      </c>
      <c r="D62" s="1">
        <v>5</v>
      </c>
      <c r="E62" s="1">
        <v>5</v>
      </c>
      <c r="F62" s="1">
        <f t="shared" si="12"/>
        <v>35</v>
      </c>
      <c r="G62" s="12"/>
      <c r="H62" s="12"/>
      <c r="I62" s="12"/>
      <c r="J62" s="12"/>
      <c r="K62" s="12"/>
      <c r="L62" s="1"/>
    </row>
    <row r="63" spans="1:12" ht="12.75">
      <c r="A63" s="1">
        <v>5</v>
      </c>
      <c r="B63" s="1">
        <v>2</v>
      </c>
      <c r="C63" s="1">
        <v>5</v>
      </c>
      <c r="D63" s="1">
        <v>3</v>
      </c>
      <c r="E63" s="1">
        <v>2</v>
      </c>
      <c r="F63" s="1">
        <f t="shared" si="12"/>
        <v>28</v>
      </c>
      <c r="G63" s="12">
        <v>1</v>
      </c>
      <c r="H63" s="12"/>
      <c r="I63" s="12"/>
      <c r="J63" s="12"/>
      <c r="K63" s="12"/>
      <c r="L63" s="1"/>
    </row>
    <row r="64" spans="1:12" ht="12.75">
      <c r="A64" s="1">
        <v>6</v>
      </c>
      <c r="B64" s="1">
        <v>3</v>
      </c>
      <c r="C64" s="1">
        <v>2</v>
      </c>
      <c r="D64" s="1">
        <v>1</v>
      </c>
      <c r="E64" s="1">
        <v>4</v>
      </c>
      <c r="F64" s="1">
        <f t="shared" si="12"/>
        <v>14</v>
      </c>
      <c r="G64" s="12"/>
      <c r="H64" s="12"/>
      <c r="I64" s="12"/>
      <c r="J64" s="12"/>
      <c r="K64" s="12"/>
      <c r="L64" s="1"/>
    </row>
    <row r="65" spans="1:12" ht="12.75">
      <c r="A65" s="1">
        <v>7</v>
      </c>
      <c r="B65" s="1" t="s">
        <v>3</v>
      </c>
      <c r="C65" s="1">
        <v>4</v>
      </c>
      <c r="D65" s="1">
        <v>1</v>
      </c>
      <c r="E65" s="1">
        <v>3</v>
      </c>
      <c r="F65" s="1">
        <f t="shared" si="12"/>
        <v>21</v>
      </c>
      <c r="G65" s="12"/>
      <c r="H65" s="12"/>
      <c r="I65" s="12"/>
      <c r="J65" s="12"/>
      <c r="K65" s="12"/>
      <c r="L65" s="1"/>
    </row>
    <row r="66" spans="1:12" ht="12.75">
      <c r="A66" s="1">
        <v>8</v>
      </c>
      <c r="B66" s="1">
        <v>6</v>
      </c>
      <c r="C66" s="1">
        <v>7</v>
      </c>
      <c r="D66" s="1">
        <v>4</v>
      </c>
      <c r="E66" s="1">
        <v>13</v>
      </c>
      <c r="F66" s="1">
        <f t="shared" si="12"/>
        <v>49</v>
      </c>
      <c r="G66" s="12"/>
      <c r="H66" s="12"/>
      <c r="I66" s="12"/>
      <c r="J66" s="12"/>
      <c r="K66" s="12"/>
      <c r="L66" s="1"/>
    </row>
    <row r="67" spans="1:12" ht="12.75">
      <c r="A67" s="1">
        <v>9</v>
      </c>
      <c r="B67" s="1">
        <v>7</v>
      </c>
      <c r="C67" s="1">
        <v>3</v>
      </c>
      <c r="D67" s="1">
        <v>4</v>
      </c>
      <c r="E67" s="1">
        <v>1</v>
      </c>
      <c r="F67" s="1">
        <f t="shared" si="12"/>
        <v>21</v>
      </c>
      <c r="G67" s="12"/>
      <c r="H67" s="12"/>
      <c r="I67" s="12"/>
      <c r="J67" s="12"/>
      <c r="K67" s="12"/>
      <c r="L67" s="1"/>
    </row>
    <row r="68" spans="1:12" ht="12.75">
      <c r="A68" s="1">
        <v>10</v>
      </c>
      <c r="B68" s="1" t="s">
        <v>4</v>
      </c>
      <c r="C68" s="1">
        <v>1</v>
      </c>
      <c r="D68" s="1">
        <v>1</v>
      </c>
      <c r="E68" s="1">
        <v>1</v>
      </c>
      <c r="F68" s="1">
        <f t="shared" si="12"/>
        <v>7</v>
      </c>
      <c r="G68" s="12"/>
      <c r="H68" s="12"/>
      <c r="I68" s="12"/>
      <c r="J68" s="12"/>
      <c r="K68" s="12"/>
      <c r="L68" s="1"/>
    </row>
    <row r="69" spans="1:12" ht="12.75">
      <c r="A69" s="1">
        <v>11</v>
      </c>
      <c r="B69" s="1">
        <v>8.1</v>
      </c>
      <c r="C69" s="1">
        <v>10</v>
      </c>
      <c r="D69" s="1">
        <v>11</v>
      </c>
      <c r="E69" s="1">
        <v>8</v>
      </c>
      <c r="F69" s="1">
        <f t="shared" si="12"/>
        <v>70</v>
      </c>
      <c r="G69" s="12"/>
      <c r="H69" s="12"/>
      <c r="I69" s="12"/>
      <c r="J69" s="12"/>
      <c r="K69" s="12"/>
      <c r="L69" s="1"/>
    </row>
    <row r="70" spans="1:12" ht="12.75">
      <c r="A70" s="1">
        <v>12</v>
      </c>
      <c r="B70" s="1">
        <v>11</v>
      </c>
      <c r="C70" s="1">
        <v>1</v>
      </c>
      <c r="D70" s="1">
        <v>0</v>
      </c>
      <c r="E70" s="1">
        <v>3</v>
      </c>
      <c r="F70" s="1">
        <f t="shared" si="12"/>
        <v>7</v>
      </c>
      <c r="G70" s="12"/>
      <c r="H70" s="12"/>
      <c r="I70" s="12"/>
      <c r="J70" s="12"/>
      <c r="K70" s="12"/>
      <c r="L70" s="1"/>
    </row>
    <row r="71" spans="1:11" ht="12.75">
      <c r="A71" s="1" t="s">
        <v>5</v>
      </c>
      <c r="B71" s="1"/>
      <c r="C71" s="1">
        <f>SUM(C59:C70)</f>
        <v>55</v>
      </c>
      <c r="D71" s="1">
        <f>SUM(D59:D70)</f>
        <v>52</v>
      </c>
      <c r="E71" s="1">
        <f>SUM(E59:E70)</f>
        <v>61</v>
      </c>
      <c r="F71" s="1">
        <f>SUM(F59:F70)</f>
        <v>385</v>
      </c>
      <c r="G71" s="1">
        <f>SUMPRODUCT($F$59:$F$70,G59:G70)</f>
        <v>70</v>
      </c>
      <c r="H71" s="1">
        <f>SUMPRODUCT($F$59:$F$70,H59:H70)</f>
        <v>0</v>
      </c>
      <c r="I71" s="1">
        <f>SUMPRODUCT($F$59:$F$70,I59:I70)</f>
        <v>0</v>
      </c>
      <c r="J71" s="1">
        <f>SUMPRODUCT($F$59:$F$70,J59:J70)</f>
        <v>0</v>
      </c>
      <c r="K71" s="1">
        <f>SUMPRODUCT($F$59:$F$70,K59:K70)</f>
        <v>0</v>
      </c>
    </row>
    <row r="73" spans="3:11" ht="12.75">
      <c r="C73" s="1" t="s">
        <v>44</v>
      </c>
      <c r="D73" s="15">
        <f>I48</f>
        <v>31.42857142851624</v>
      </c>
      <c r="F73" s="1" t="s">
        <v>44</v>
      </c>
      <c r="G73">
        <f>SUMPRODUCT($C$59:$C$70,G59:G70)*4</f>
        <v>44</v>
      </c>
      <c r="H73">
        <f>SUMPRODUCT($C$59:$C$70,H59:H70)*4</f>
        <v>0</v>
      </c>
      <c r="I73">
        <f>SUMPRODUCT($C$59:$C$70,I59:I70)*4</f>
        <v>0</v>
      </c>
      <c r="J73">
        <f>SUMPRODUCT($C$59:$C$70,J59:J70)*4</f>
        <v>0</v>
      </c>
      <c r="K73">
        <f>SUMPRODUCT($C$59:$C$70,K59:K70)*4</f>
        <v>0</v>
      </c>
    </row>
    <row r="74" spans="2:11" ht="12.75">
      <c r="B74" t="s">
        <v>47</v>
      </c>
      <c r="C74" s="1" t="s">
        <v>45</v>
      </c>
      <c r="D74" s="15">
        <f>I49</f>
        <v>14.857142857125568</v>
      </c>
      <c r="E74" t="s">
        <v>24</v>
      </c>
      <c r="F74" s="1" t="s">
        <v>45</v>
      </c>
      <c r="G74">
        <f>SUMPRODUCT($D$59:$D$70,G59:G70)*2</f>
        <v>16</v>
      </c>
      <c r="H74">
        <f>SUMPRODUCT($D$59:$D$70,H59:H70)*2</f>
        <v>0</v>
      </c>
      <c r="I74">
        <f>SUMPRODUCT($D$59:$D$70,I59:I70)*2</f>
        <v>0</v>
      </c>
      <c r="J74">
        <f>SUMPRODUCT($D$59:$D$70,J59:J70)*2</f>
        <v>0</v>
      </c>
      <c r="K74">
        <f>SUMPRODUCT($D$59:$D$70,K59:K70)*2</f>
        <v>0</v>
      </c>
    </row>
    <row r="75" spans="3:11" ht="12.75">
      <c r="C75" s="1" t="s">
        <v>46</v>
      </c>
      <c r="D75" s="15">
        <f>I50</f>
        <v>8.714285714268268</v>
      </c>
      <c r="F75" s="1" t="s">
        <v>46</v>
      </c>
      <c r="G75">
        <f>SUMPRODUCT($E$59:$E$70,G59:G70)</f>
        <v>10</v>
      </c>
      <c r="H75">
        <f>SUMPRODUCT($E$59:$E$70,H59:H70)</f>
        <v>0</v>
      </c>
      <c r="I75">
        <f>SUMPRODUCT($E$59:$E$70,I59:I70)</f>
        <v>0</v>
      </c>
      <c r="J75">
        <f>SUMPRODUCT($E$59:$E$70,J59:J70)</f>
        <v>0</v>
      </c>
      <c r="K75">
        <f>SUMPRODUCT($E$59:$E$70,K59:K70)</f>
        <v>0</v>
      </c>
    </row>
    <row r="77" spans="6:11" ht="12.75">
      <c r="F77" s="1" t="s">
        <v>44</v>
      </c>
      <c r="G77" s="15">
        <f aca="true" t="shared" si="13" ref="G77:K79">ABS(G73-$D73)</f>
        <v>12.57142857148376</v>
      </c>
      <c r="H77" s="15">
        <f t="shared" si="13"/>
        <v>31.42857142851624</v>
      </c>
      <c r="I77" s="15">
        <f t="shared" si="13"/>
        <v>31.42857142851624</v>
      </c>
      <c r="J77" s="15">
        <f t="shared" si="13"/>
        <v>31.42857142851624</v>
      </c>
      <c r="K77" s="15">
        <f t="shared" si="13"/>
        <v>31.42857142851624</v>
      </c>
    </row>
    <row r="78" spans="5:11" ht="12.75">
      <c r="E78" s="1" t="s">
        <v>48</v>
      </c>
      <c r="F78" s="1" t="s">
        <v>45</v>
      </c>
      <c r="G78" s="15">
        <f t="shared" si="13"/>
        <v>1.1428571428744316</v>
      </c>
      <c r="H78" s="15">
        <f t="shared" si="13"/>
        <v>14.857142857125568</v>
      </c>
      <c r="I78" s="15">
        <f t="shared" si="13"/>
        <v>14.857142857125568</v>
      </c>
      <c r="J78" s="15">
        <f t="shared" si="13"/>
        <v>14.857142857125568</v>
      </c>
      <c r="K78" s="15">
        <f t="shared" si="13"/>
        <v>14.857142857125568</v>
      </c>
    </row>
    <row r="79" spans="6:11" ht="12.75">
      <c r="F79" s="1" t="s">
        <v>46</v>
      </c>
      <c r="G79" s="15">
        <f t="shared" si="13"/>
        <v>1.285714285731732</v>
      </c>
      <c r="H79" s="15">
        <f t="shared" si="13"/>
        <v>8.714285714268268</v>
      </c>
      <c r="I79" s="15">
        <f t="shared" si="13"/>
        <v>8.714285714268268</v>
      </c>
      <c r="J79" s="15">
        <f t="shared" si="13"/>
        <v>8.714285714268268</v>
      </c>
      <c r="K79" s="15">
        <f t="shared" si="13"/>
        <v>8.714285714268268</v>
      </c>
    </row>
    <row r="81" spans="6:11" ht="12.75">
      <c r="F81" s="16" t="s">
        <v>49</v>
      </c>
      <c r="G81" s="15">
        <f>SUM(G77:G80)</f>
        <v>15.000000000089925</v>
      </c>
      <c r="H81" s="15">
        <f>SUM(H77:H80)</f>
        <v>54.999999999910074</v>
      </c>
      <c r="I81" s="15">
        <f>SUM(I77:I80)</f>
        <v>54.999999999910074</v>
      </c>
      <c r="J81" s="15">
        <f>SUM(J77:J80)</f>
        <v>54.999999999910074</v>
      </c>
      <c r="K81" s="15">
        <f>SUM(K77:K80)</f>
        <v>54.999999999910074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7" sqref="E17"/>
    </sheetView>
  </sheetViews>
  <sheetFormatPr defaultColWidth="11.421875" defaultRowHeight="12.75"/>
  <sheetData>
    <row r="1" spans="1:7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5" t="s">
        <v>9</v>
      </c>
      <c r="G1" s="4" t="s">
        <v>8</v>
      </c>
    </row>
    <row r="2" spans="1:8" ht="12.75">
      <c r="A2" s="1">
        <v>1</v>
      </c>
      <c r="B2" s="7">
        <v>1</v>
      </c>
      <c r="C2" s="7">
        <v>0</v>
      </c>
      <c r="D2" s="7">
        <v>-1.387778485030433E-16</v>
      </c>
      <c r="E2" s="7">
        <v>0</v>
      </c>
      <c r="F2" s="8">
        <f>SUM(B2:E2)</f>
        <v>0.9999999999999999</v>
      </c>
      <c r="G2" s="9">
        <f>SUMPRODUCT($B$18:$E$18,B2:E2)</f>
        <v>0</v>
      </c>
      <c r="H2" s="1">
        <v>1</v>
      </c>
    </row>
    <row r="3" spans="1:8" ht="12.75">
      <c r="A3" s="1">
        <v>2</v>
      </c>
      <c r="B3" s="7">
        <v>0</v>
      </c>
      <c r="C3" s="7">
        <v>1</v>
      </c>
      <c r="D3" s="7">
        <v>0</v>
      </c>
      <c r="E3" s="7">
        <v>-6.661782236917155E-12</v>
      </c>
      <c r="F3" s="8">
        <f aca="true" t="shared" si="0" ref="F3:F13">SUM(B3:E3)</f>
        <v>0.9999999999933382</v>
      </c>
      <c r="G3" s="9">
        <f aca="true" t="shared" si="1" ref="G3:G13">SUMPRODUCT($B$18:$E$18,B3:E3)</f>
        <v>0</v>
      </c>
      <c r="H3" s="1">
        <v>2</v>
      </c>
    </row>
    <row r="4" spans="1:8" ht="12.75">
      <c r="A4" s="1">
        <v>3</v>
      </c>
      <c r="B4" s="7">
        <v>1</v>
      </c>
      <c r="C4" s="7">
        <v>0</v>
      </c>
      <c r="D4" s="7">
        <v>0</v>
      </c>
      <c r="E4" s="7">
        <v>-3.1918910479057624E-16</v>
      </c>
      <c r="F4" s="8">
        <f t="shared" si="0"/>
        <v>0.9999999999999997</v>
      </c>
      <c r="G4" s="9">
        <f>SUMPRODUCT($B$18:$E$18,B4:E4)</f>
        <v>0</v>
      </c>
      <c r="H4" s="1">
        <v>3</v>
      </c>
    </row>
    <row r="5" spans="1:8" ht="12.75">
      <c r="A5" s="1">
        <v>4</v>
      </c>
      <c r="B5" s="7">
        <v>0.9999999999933383</v>
      </c>
      <c r="C5" s="7">
        <v>0</v>
      </c>
      <c r="D5" s="7">
        <v>0</v>
      </c>
      <c r="E5" s="7">
        <v>0</v>
      </c>
      <c r="F5" s="8">
        <f t="shared" si="0"/>
        <v>0.9999999999933383</v>
      </c>
      <c r="G5" s="9">
        <f t="shared" si="1"/>
        <v>0</v>
      </c>
      <c r="H5" s="1">
        <v>4</v>
      </c>
    </row>
    <row r="6" spans="1:8" ht="12.75">
      <c r="A6" s="1">
        <v>5</v>
      </c>
      <c r="B6" s="7">
        <v>0</v>
      </c>
      <c r="C6" s="7">
        <v>1</v>
      </c>
      <c r="D6" s="7">
        <v>0</v>
      </c>
      <c r="E6" s="7">
        <v>-6.6613381477073E-12</v>
      </c>
      <c r="F6" s="8">
        <f t="shared" si="0"/>
        <v>0.9999999999933387</v>
      </c>
      <c r="G6" s="9">
        <f t="shared" si="1"/>
        <v>0</v>
      </c>
      <c r="H6" s="1">
        <v>5</v>
      </c>
    </row>
    <row r="7" spans="1:8" ht="12.75">
      <c r="A7" s="1">
        <v>6</v>
      </c>
      <c r="B7" s="7">
        <v>1.4484236032785702E-10</v>
      </c>
      <c r="C7" s="7">
        <v>0.9999999998496056</v>
      </c>
      <c r="D7" s="7">
        <v>0</v>
      </c>
      <c r="E7" s="7">
        <v>0</v>
      </c>
      <c r="F7" s="8">
        <f t="shared" si="0"/>
        <v>0.999999999994448</v>
      </c>
      <c r="G7" s="9">
        <f>SUMPRODUCT($B$18:$E$18,B7:E7)</f>
        <v>0</v>
      </c>
      <c r="H7" s="1">
        <v>6</v>
      </c>
    </row>
    <row r="8" spans="1:8" ht="12.75">
      <c r="A8" s="1">
        <v>7</v>
      </c>
      <c r="B8" s="7">
        <v>-6.661338148174319E-12</v>
      </c>
      <c r="C8" s="7">
        <v>0</v>
      </c>
      <c r="D8" s="7">
        <v>1</v>
      </c>
      <c r="E8" s="7">
        <v>0</v>
      </c>
      <c r="F8" s="8">
        <f t="shared" si="0"/>
        <v>0.9999999999933387</v>
      </c>
      <c r="G8" s="9">
        <f t="shared" si="1"/>
        <v>0</v>
      </c>
      <c r="H8" s="1">
        <v>7</v>
      </c>
    </row>
    <row r="9" spans="1:8" ht="12.75">
      <c r="A9" s="1">
        <v>8</v>
      </c>
      <c r="B9" s="7">
        <v>-6.6613381477073E-12</v>
      </c>
      <c r="C9" s="7">
        <v>0</v>
      </c>
      <c r="D9" s="7">
        <v>1</v>
      </c>
      <c r="E9" s="7">
        <v>0</v>
      </c>
      <c r="F9" s="8">
        <f t="shared" si="0"/>
        <v>0.9999999999933387</v>
      </c>
      <c r="G9" s="9">
        <f t="shared" si="1"/>
        <v>0</v>
      </c>
      <c r="H9" s="1">
        <v>8</v>
      </c>
    </row>
    <row r="10" spans="1:8" ht="12.75">
      <c r="A10" s="1">
        <v>9</v>
      </c>
      <c r="B10" s="7">
        <v>-2.4551471966124334E-12</v>
      </c>
      <c r="C10" s="7">
        <v>0</v>
      </c>
      <c r="D10" s="7">
        <v>1</v>
      </c>
      <c r="E10" s="7">
        <v>-4.206190951094868E-12</v>
      </c>
      <c r="F10" s="8">
        <f t="shared" si="0"/>
        <v>0.9999999999933387</v>
      </c>
      <c r="G10" s="9">
        <f t="shared" si="1"/>
        <v>0</v>
      </c>
      <c r="H10" s="1">
        <v>9</v>
      </c>
    </row>
    <row r="11" spans="1:8" ht="12.75">
      <c r="A11" s="1">
        <v>10</v>
      </c>
      <c r="B11" s="7">
        <v>0</v>
      </c>
      <c r="C11" s="7">
        <v>0</v>
      </c>
      <c r="D11" s="7">
        <v>0.9999999999926346</v>
      </c>
      <c r="E11" s="7">
        <v>0</v>
      </c>
      <c r="F11" s="8">
        <f t="shared" si="0"/>
        <v>0.9999999999926346</v>
      </c>
      <c r="G11" s="9">
        <f t="shared" si="1"/>
        <v>0</v>
      </c>
      <c r="H11" s="1">
        <v>10</v>
      </c>
    </row>
    <row r="12" spans="1:8" ht="12.75">
      <c r="A12" s="1">
        <v>11</v>
      </c>
      <c r="B12" s="7">
        <v>0</v>
      </c>
      <c r="C12" s="7">
        <v>1.7421708520203657E-11</v>
      </c>
      <c r="D12" s="7">
        <v>0</v>
      </c>
      <c r="E12" s="7">
        <v>0.9999999999825783</v>
      </c>
      <c r="F12" s="8">
        <f t="shared" si="0"/>
        <v>1</v>
      </c>
      <c r="G12" s="9">
        <f t="shared" si="1"/>
        <v>0</v>
      </c>
      <c r="H12" s="1">
        <v>11</v>
      </c>
    </row>
    <row r="13" spans="1:8" ht="12.75">
      <c r="A13" s="1">
        <v>12</v>
      </c>
      <c r="B13" s="7">
        <v>0</v>
      </c>
      <c r="C13" s="7">
        <v>0</v>
      </c>
      <c r="D13" s="7">
        <v>3.484286193051969E-11</v>
      </c>
      <c r="E13" s="7">
        <v>0.9999999999651571</v>
      </c>
      <c r="F13" s="8">
        <f t="shared" si="0"/>
        <v>1</v>
      </c>
      <c r="G13" s="9">
        <f t="shared" si="1"/>
        <v>0</v>
      </c>
      <c r="H13" s="1">
        <v>12</v>
      </c>
    </row>
    <row r="15" spans="1:5" ht="12.75">
      <c r="A15" t="s">
        <v>7</v>
      </c>
      <c r="B15" s="8">
        <f>SUMPRODUCT(B2:B13,$C$2:$C$13)</f>
        <v>1.4484236030607356E-10</v>
      </c>
      <c r="C15" s="8">
        <f>SUMPRODUCT(C2:C13,$C$2:$C$13)</f>
        <v>2.9999999996992113</v>
      </c>
      <c r="D15" s="8">
        <f>SUMPRODUCT(D2:D13,$C$2:$C$13)</f>
        <v>0</v>
      </c>
      <c r="E15" s="8">
        <f>SUMPRODUCT(E2:E13,$C$2:$C$13)</f>
        <v>4.098588135275686E-12</v>
      </c>
    </row>
    <row r="17" spans="1:8" ht="12.75">
      <c r="A17" s="2" t="s">
        <v>6</v>
      </c>
      <c r="B17" s="2"/>
      <c r="C17" s="2"/>
      <c r="D17" s="2"/>
      <c r="E17" s="3">
        <f>G13</f>
        <v>0</v>
      </c>
      <c r="F17" s="2"/>
      <c r="G17" s="2"/>
      <c r="H17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="200" zoomScaleNormal="200" workbookViewId="0" topLeftCell="A1">
      <selection activeCell="A1" sqref="A1"/>
    </sheetView>
  </sheetViews>
  <sheetFormatPr defaultColWidth="11.421875" defaultRowHeight="12.75"/>
  <sheetData>
    <row r="1" spans="1:6" ht="12.75">
      <c r="A1" t="s">
        <v>11</v>
      </c>
      <c r="B1">
        <v>40</v>
      </c>
      <c r="C1">
        <v>10</v>
      </c>
      <c r="D1">
        <v>30</v>
      </c>
      <c r="E1">
        <v>10</v>
      </c>
      <c r="F1">
        <v>150</v>
      </c>
    </row>
    <row r="2" spans="2:6" ht="12.75">
      <c r="B2" t="s">
        <v>11</v>
      </c>
      <c r="C2">
        <v>0</v>
      </c>
      <c r="D2">
        <v>0</v>
      </c>
      <c r="E2">
        <v>0</v>
      </c>
      <c r="F2">
        <v>105</v>
      </c>
    </row>
    <row r="3" spans="3:6" ht="12.75">
      <c r="C3" t="s">
        <v>11</v>
      </c>
      <c r="D3">
        <v>0</v>
      </c>
      <c r="E3">
        <v>100</v>
      </c>
      <c r="F3">
        <v>104</v>
      </c>
    </row>
    <row r="4" spans="4:6" ht="12.75">
      <c r="D4" t="s">
        <v>11</v>
      </c>
      <c r="E4">
        <v>0</v>
      </c>
      <c r="F4">
        <v>105</v>
      </c>
    </row>
    <row r="5" spans="5:6" ht="12.75">
      <c r="E5" t="s">
        <v>11</v>
      </c>
      <c r="F5">
        <v>5</v>
      </c>
    </row>
    <row r="6" ht="12.75">
      <c r="F6" t="s">
        <v>11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Hartl</cp:lastModifiedBy>
  <dcterms:created xsi:type="dcterms:W3CDTF">2002-11-28T15:09:31Z</dcterms:created>
  <dcterms:modified xsi:type="dcterms:W3CDTF">2005-12-01T14:47:07Z</dcterms:modified>
  <cp:category/>
  <cp:version/>
  <cp:contentType/>
  <cp:contentStatus/>
</cp:coreProperties>
</file>