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2" windowWidth="11580" windowHeight="6540" activeTab="3"/>
  </bookViews>
  <sheets>
    <sheet name="a" sheetId="1" r:id="rId1"/>
    <sheet name="b" sheetId="2" r:id="rId2"/>
    <sheet name="c" sheetId="3" r:id="rId3"/>
    <sheet name="d" sheetId="4" r:id="rId4"/>
  </sheets>
  <definedNames/>
  <calcPr fullCalcOnLoad="1"/>
</workbook>
</file>

<file path=xl/sharedStrings.xml><?xml version="1.0" encoding="utf-8"?>
<sst xmlns="http://schemas.openxmlformats.org/spreadsheetml/2006/main" count="118" uniqueCount="34">
  <si>
    <t>JULY</t>
  </si>
  <si>
    <t>AUG</t>
  </si>
  <si>
    <t>SEPT</t>
  </si>
  <si>
    <t>OCT</t>
  </si>
  <si>
    <t>NOV</t>
  </si>
  <si>
    <t>DEC</t>
  </si>
  <si>
    <t>TOTAL</t>
  </si>
  <si>
    <t>Days</t>
  </si>
  <si>
    <t>Demand</t>
  </si>
  <si>
    <t>workers needed</t>
  </si>
  <si>
    <t>workers available</t>
  </si>
  <si>
    <t>workers hired</t>
  </si>
  <si>
    <t>Hiring Costs</t>
  </si>
  <si>
    <t>workers laid off</t>
  </si>
  <si>
    <t>lay-off costs</t>
  </si>
  <si>
    <t>workers used</t>
  </si>
  <si>
    <t>labor costs</t>
  </si>
  <si>
    <t>meters produced</t>
  </si>
  <si>
    <t>net inventory</t>
  </si>
  <si>
    <t>holding costs</t>
  </si>
  <si>
    <t>backorder costs</t>
  </si>
  <si>
    <t>total costs</t>
  </si>
  <si>
    <t>prod.</t>
  </si>
  <si>
    <t>holding c</t>
  </si>
  <si>
    <t>backorder c</t>
  </si>
  <si>
    <t>salary/mo</t>
  </si>
  <si>
    <t>hiring c</t>
  </si>
  <si>
    <t>layoff c</t>
  </si>
  <si>
    <t>19 days in Oct: 95250</t>
  </si>
  <si>
    <t>12 days in Dec: 94500</t>
  </si>
  <si>
    <t>NO INVENTORY</t>
  </si>
  <si>
    <t>SHUT DOWNS</t>
  </si>
  <si>
    <t>LEVEL WORK (NO BO)</t>
  </si>
  <si>
    <t>LEVEL WORK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</si>
</sst>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2">
    <font>
      <sz val="1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2" sqref="A2"/>
    </sheetView>
  </sheetViews>
  <sheetFormatPr defaultColWidth="11.421875" defaultRowHeight="12.75"/>
  <cols>
    <col min="1" max="1" width="22.00390625" style="0" bestFit="1" customWidth="1"/>
    <col min="3" max="3" width="12.28125" style="0" customWidth="1"/>
    <col min="4" max="4" width="12.00390625" style="0" customWidth="1"/>
  </cols>
  <sheetData>
    <row r="1" ht="20.25" customHeight="1">
      <c r="A1" s="1" t="s">
        <v>30</v>
      </c>
    </row>
    <row r="2" spans="1:8" ht="17.25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17.25">
      <c r="A3" s="2" t="s">
        <v>7</v>
      </c>
      <c r="B3" s="2">
        <v>21</v>
      </c>
      <c r="C3" s="2">
        <v>22</v>
      </c>
      <c r="D3" s="2">
        <v>21</v>
      </c>
      <c r="E3" s="2">
        <v>23</v>
      </c>
      <c r="F3" s="2">
        <v>19</v>
      </c>
      <c r="G3" s="2">
        <v>20</v>
      </c>
      <c r="H3" s="2">
        <f>SUM(B3:G3)</f>
        <v>126</v>
      </c>
    </row>
    <row r="4" spans="1:8" ht="17.25">
      <c r="A4" s="2" t="s">
        <v>8</v>
      </c>
      <c r="B4" s="2">
        <v>1020</v>
      </c>
      <c r="C4" s="2">
        <v>950</v>
      </c>
      <c r="D4" s="2">
        <v>800</v>
      </c>
      <c r="E4" s="2">
        <v>1000</v>
      </c>
      <c r="F4" s="2">
        <v>1250</v>
      </c>
      <c r="G4" s="2">
        <v>650</v>
      </c>
      <c r="H4" s="2">
        <f>SUM(B4:G4)</f>
        <v>5670</v>
      </c>
    </row>
    <row r="5" spans="1:8" ht="17.25">
      <c r="A5" s="2" t="s">
        <v>9</v>
      </c>
      <c r="B5" s="2">
        <f aca="true" t="shared" si="0" ref="B5:G5">ROUNDUP(B4/($A$21*B3),0)</f>
        <v>10</v>
      </c>
      <c r="C5" s="2">
        <f t="shared" si="0"/>
        <v>9</v>
      </c>
      <c r="D5" s="2">
        <f t="shared" si="0"/>
        <v>8</v>
      </c>
      <c r="E5" s="2">
        <f t="shared" si="0"/>
        <v>9</v>
      </c>
      <c r="F5" s="2">
        <f t="shared" si="0"/>
        <v>14</v>
      </c>
      <c r="G5" s="2">
        <f t="shared" si="0"/>
        <v>7</v>
      </c>
      <c r="H5" s="2">
        <f aca="true" t="shared" si="1" ref="H5:H17">SUM(B5:G5)</f>
        <v>57</v>
      </c>
    </row>
    <row r="6" spans="1:8" ht="17.25">
      <c r="A6" s="2" t="s">
        <v>10</v>
      </c>
      <c r="B6" s="2">
        <v>12</v>
      </c>
      <c r="C6" s="2">
        <f>B11</f>
        <v>10</v>
      </c>
      <c r="D6" s="2">
        <f>C11</f>
        <v>9</v>
      </c>
      <c r="E6" s="2">
        <f>D11</f>
        <v>8</v>
      </c>
      <c r="F6" s="2">
        <f>E11</f>
        <v>9</v>
      </c>
      <c r="G6" s="2">
        <f>F11</f>
        <v>14</v>
      </c>
      <c r="H6" s="2">
        <f t="shared" si="1"/>
        <v>62</v>
      </c>
    </row>
    <row r="7" spans="1:8" ht="17.25">
      <c r="A7" s="2" t="s">
        <v>11</v>
      </c>
      <c r="B7" s="2">
        <f aca="true" t="shared" si="2" ref="B7:G7">MAX(0,B11-B6)</f>
        <v>0</v>
      </c>
      <c r="C7" s="2">
        <f t="shared" si="2"/>
        <v>0</v>
      </c>
      <c r="D7" s="2">
        <f t="shared" si="2"/>
        <v>0</v>
      </c>
      <c r="E7" s="2">
        <f t="shared" si="2"/>
        <v>1</v>
      </c>
      <c r="F7" s="2">
        <f t="shared" si="2"/>
        <v>5</v>
      </c>
      <c r="G7" s="2">
        <f t="shared" si="2"/>
        <v>0</v>
      </c>
      <c r="H7" s="2">
        <f t="shared" si="1"/>
        <v>6</v>
      </c>
    </row>
    <row r="8" spans="1:8" ht="17.25">
      <c r="A8" s="2" t="s">
        <v>12</v>
      </c>
      <c r="B8" s="2">
        <f aca="true" t="shared" si="3" ref="B8:G8">B7*$E$21</f>
        <v>0</v>
      </c>
      <c r="C8" s="2">
        <f t="shared" si="3"/>
        <v>0</v>
      </c>
      <c r="D8" s="2">
        <f t="shared" si="3"/>
        <v>0</v>
      </c>
      <c r="E8" s="2">
        <f t="shared" si="3"/>
        <v>500</v>
      </c>
      <c r="F8" s="2">
        <f t="shared" si="3"/>
        <v>2500</v>
      </c>
      <c r="G8" s="2">
        <f t="shared" si="3"/>
        <v>0</v>
      </c>
      <c r="H8" s="2">
        <f t="shared" si="1"/>
        <v>3000</v>
      </c>
    </row>
    <row r="9" spans="1:8" ht="17.25">
      <c r="A9" s="2" t="s">
        <v>13</v>
      </c>
      <c r="B9" s="2">
        <f aca="true" t="shared" si="4" ref="B9:G9">MAX(0,-B11+B6)</f>
        <v>2</v>
      </c>
      <c r="C9" s="2">
        <f t="shared" si="4"/>
        <v>1</v>
      </c>
      <c r="D9" s="2">
        <f t="shared" si="4"/>
        <v>1</v>
      </c>
      <c r="E9" s="2">
        <f t="shared" si="4"/>
        <v>0</v>
      </c>
      <c r="F9" s="2">
        <f t="shared" si="4"/>
        <v>0</v>
      </c>
      <c r="G9" s="2">
        <f t="shared" si="4"/>
        <v>7</v>
      </c>
      <c r="H9" s="2">
        <f t="shared" si="1"/>
        <v>11</v>
      </c>
    </row>
    <row r="10" spans="1:8" ht="17.25">
      <c r="A10" s="2" t="s">
        <v>14</v>
      </c>
      <c r="B10" s="2">
        <f aca="true" t="shared" si="5" ref="B10:G10">B9*$F$21</f>
        <v>1500</v>
      </c>
      <c r="C10" s="2">
        <f t="shared" si="5"/>
        <v>750</v>
      </c>
      <c r="D10" s="2">
        <f t="shared" si="5"/>
        <v>750</v>
      </c>
      <c r="E10" s="2">
        <f t="shared" si="5"/>
        <v>0</v>
      </c>
      <c r="F10" s="2">
        <f t="shared" si="5"/>
        <v>0</v>
      </c>
      <c r="G10" s="2">
        <f t="shared" si="5"/>
        <v>5250</v>
      </c>
      <c r="H10" s="2">
        <f t="shared" si="1"/>
        <v>8250</v>
      </c>
    </row>
    <row r="11" spans="1:8" ht="17.25">
      <c r="A11" s="2" t="s">
        <v>15</v>
      </c>
      <c r="B11" s="2">
        <f aca="true" t="shared" si="6" ref="B11:G11">B5</f>
        <v>10</v>
      </c>
      <c r="C11" s="2">
        <f t="shared" si="6"/>
        <v>9</v>
      </c>
      <c r="D11" s="2">
        <f t="shared" si="6"/>
        <v>8</v>
      </c>
      <c r="E11" s="2">
        <f t="shared" si="6"/>
        <v>9</v>
      </c>
      <c r="F11" s="2">
        <f t="shared" si="6"/>
        <v>14</v>
      </c>
      <c r="G11" s="2">
        <f t="shared" si="6"/>
        <v>7</v>
      </c>
      <c r="H11" s="2">
        <f t="shared" si="1"/>
        <v>57</v>
      </c>
    </row>
    <row r="12" spans="1:8" ht="17.25">
      <c r="A12" s="2" t="s">
        <v>16</v>
      </c>
      <c r="B12" s="2">
        <f aca="true" t="shared" si="7" ref="B12:G12">B11*$D$21</f>
        <v>15000</v>
      </c>
      <c r="C12" s="2">
        <f t="shared" si="7"/>
        <v>13500</v>
      </c>
      <c r="D12" s="2">
        <f t="shared" si="7"/>
        <v>12000</v>
      </c>
      <c r="E12" s="2">
        <f t="shared" si="7"/>
        <v>13500</v>
      </c>
      <c r="F12" s="2">
        <f t="shared" si="7"/>
        <v>21000</v>
      </c>
      <c r="G12" s="2">
        <f t="shared" si="7"/>
        <v>10500</v>
      </c>
      <c r="H12" s="2">
        <f t="shared" si="1"/>
        <v>85500</v>
      </c>
    </row>
    <row r="13" spans="1:8" ht="17.25">
      <c r="A13" s="2" t="s">
        <v>17</v>
      </c>
      <c r="B13" s="2">
        <f aca="true" t="shared" si="8" ref="B13:G13">MIN(B4,B3*B11*$A$21)</f>
        <v>1020</v>
      </c>
      <c r="C13" s="2">
        <f t="shared" si="8"/>
        <v>950</v>
      </c>
      <c r="D13" s="2">
        <f t="shared" si="8"/>
        <v>800</v>
      </c>
      <c r="E13" s="2">
        <f t="shared" si="8"/>
        <v>1000</v>
      </c>
      <c r="F13" s="2">
        <f t="shared" si="8"/>
        <v>1250</v>
      </c>
      <c r="G13" s="2">
        <f t="shared" si="8"/>
        <v>650</v>
      </c>
      <c r="H13" s="2">
        <f t="shared" si="1"/>
        <v>5670</v>
      </c>
    </row>
    <row r="14" spans="1:8" ht="17.25">
      <c r="A14" s="2" t="s">
        <v>18</v>
      </c>
      <c r="B14" s="2">
        <f>B13-B4</f>
        <v>0</v>
      </c>
      <c r="C14" s="2">
        <f>B14+C13-C4</f>
        <v>0</v>
      </c>
      <c r="D14" s="2">
        <f>C14+D13-D4</f>
        <v>0</v>
      </c>
      <c r="E14" s="2">
        <f>D14+E13-E4</f>
        <v>0</v>
      </c>
      <c r="F14" s="2">
        <f>E14+F13-F4</f>
        <v>0</v>
      </c>
      <c r="G14" s="2">
        <f>F14+G13-G4</f>
        <v>0</v>
      </c>
      <c r="H14" s="2">
        <f t="shared" si="1"/>
        <v>0</v>
      </c>
    </row>
    <row r="15" spans="1:8" ht="17.25">
      <c r="A15" s="2" t="s">
        <v>19</v>
      </c>
      <c r="B15" s="2">
        <f aca="true" t="shared" si="9" ref="B15:G15">MAX(0,B14)*$B$21</f>
        <v>0</v>
      </c>
      <c r="C15" s="2">
        <f t="shared" si="9"/>
        <v>0</v>
      </c>
      <c r="D15" s="2">
        <f t="shared" si="9"/>
        <v>0</v>
      </c>
      <c r="E15" s="2">
        <f t="shared" si="9"/>
        <v>0</v>
      </c>
      <c r="F15" s="2">
        <f t="shared" si="9"/>
        <v>0</v>
      </c>
      <c r="G15" s="2">
        <f t="shared" si="9"/>
        <v>0</v>
      </c>
      <c r="H15" s="2">
        <f t="shared" si="1"/>
        <v>0</v>
      </c>
    </row>
    <row r="16" spans="1:8" ht="17.25">
      <c r="A16" s="2" t="s">
        <v>20</v>
      </c>
      <c r="B16" s="2">
        <f aca="true" t="shared" si="10" ref="B16:G16">MAX(0,-B14)*$C$21</f>
        <v>0</v>
      </c>
      <c r="C16" s="2">
        <f t="shared" si="10"/>
        <v>0</v>
      </c>
      <c r="D16" s="2">
        <f t="shared" si="10"/>
        <v>0</v>
      </c>
      <c r="E16" s="2">
        <f t="shared" si="10"/>
        <v>0</v>
      </c>
      <c r="F16" s="2">
        <f t="shared" si="10"/>
        <v>0</v>
      </c>
      <c r="G16" s="2">
        <f t="shared" si="10"/>
        <v>0</v>
      </c>
      <c r="H16" s="2">
        <f t="shared" si="1"/>
        <v>0</v>
      </c>
    </row>
    <row r="17" spans="1:8" ht="17.25">
      <c r="A17" s="2" t="s">
        <v>21</v>
      </c>
      <c r="B17" s="2">
        <f aca="true" t="shared" si="11" ref="B17:G17">B8+B10+B12+B15+B16</f>
        <v>16500</v>
      </c>
      <c r="C17" s="2">
        <f t="shared" si="11"/>
        <v>14250</v>
      </c>
      <c r="D17" s="2">
        <f t="shared" si="11"/>
        <v>12750</v>
      </c>
      <c r="E17" s="2">
        <f t="shared" si="11"/>
        <v>14000</v>
      </c>
      <c r="F17" s="2">
        <f t="shared" si="11"/>
        <v>23500</v>
      </c>
      <c r="G17" s="2">
        <f t="shared" si="11"/>
        <v>15750</v>
      </c>
      <c r="H17" s="2">
        <f t="shared" si="1"/>
        <v>96750</v>
      </c>
    </row>
    <row r="20" spans="1:6" ht="17.25">
      <c r="A20" s="1" t="s">
        <v>22</v>
      </c>
      <c r="B20" s="1" t="s">
        <v>23</v>
      </c>
      <c r="C20" s="1" t="s">
        <v>24</v>
      </c>
      <c r="D20" s="1" t="s">
        <v>25</v>
      </c>
      <c r="E20" s="1" t="s">
        <v>26</v>
      </c>
      <c r="F20" s="1" t="s">
        <v>27</v>
      </c>
    </row>
    <row r="21" spans="1:6" ht="17.25">
      <c r="A21" s="1">
        <v>5</v>
      </c>
      <c r="B21" s="1">
        <v>5</v>
      </c>
      <c r="C21" s="1">
        <v>35</v>
      </c>
      <c r="D21" s="1">
        <v>1500</v>
      </c>
      <c r="E21" s="1">
        <v>500</v>
      </c>
      <c r="F21" s="1">
        <v>750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&amp;C&amp;F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H17" sqref="H17"/>
    </sheetView>
  </sheetViews>
  <sheetFormatPr defaultColWidth="11.421875" defaultRowHeight="12.75"/>
  <cols>
    <col min="1" max="1" width="22.00390625" style="0" bestFit="1" customWidth="1"/>
  </cols>
  <sheetData>
    <row r="1" spans="1:2" s="1" customFormat="1" ht="20.25" customHeight="1">
      <c r="A1" s="4" t="s">
        <v>32</v>
      </c>
      <c r="B1" s="4"/>
    </row>
    <row r="2" spans="1:8" ht="17.25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17.25">
      <c r="A3" s="2" t="s">
        <v>7</v>
      </c>
      <c r="B3" s="2">
        <v>21</v>
      </c>
      <c r="C3" s="2">
        <v>22</v>
      </c>
      <c r="D3" s="2">
        <v>21</v>
      </c>
      <c r="E3" s="2">
        <v>23</v>
      </c>
      <c r="F3" s="2">
        <v>19</v>
      </c>
      <c r="G3" s="2">
        <v>20</v>
      </c>
      <c r="H3" s="2">
        <f>SUM(B3:G3)</f>
        <v>126</v>
      </c>
    </row>
    <row r="4" spans="1:8" ht="17.25">
      <c r="A4" s="2" t="s">
        <v>8</v>
      </c>
      <c r="B4" s="2">
        <v>1020</v>
      </c>
      <c r="C4" s="2">
        <v>950</v>
      </c>
      <c r="D4" s="2">
        <v>800</v>
      </c>
      <c r="E4" s="2">
        <v>1000</v>
      </c>
      <c r="F4" s="2">
        <v>1250</v>
      </c>
      <c r="G4" s="2">
        <v>650</v>
      </c>
      <c r="H4" s="2">
        <f>SUM(B4:G4)</f>
        <v>5670</v>
      </c>
    </row>
    <row r="5" spans="1:8" ht="17.25">
      <c r="A5" s="2" t="s">
        <v>9</v>
      </c>
      <c r="B5" s="2">
        <f aca="true" t="shared" si="0" ref="B5:G5">ROUNDUP(B4/($A$21*B3),0)</f>
        <v>10</v>
      </c>
      <c r="C5" s="2">
        <f t="shared" si="0"/>
        <v>9</v>
      </c>
      <c r="D5" s="2">
        <f t="shared" si="0"/>
        <v>8</v>
      </c>
      <c r="E5" s="2">
        <f t="shared" si="0"/>
        <v>9</v>
      </c>
      <c r="F5" s="2">
        <f t="shared" si="0"/>
        <v>14</v>
      </c>
      <c r="G5" s="2">
        <f t="shared" si="0"/>
        <v>7</v>
      </c>
      <c r="H5" s="2">
        <f>H4/(H3*$A$21)</f>
        <v>9</v>
      </c>
    </row>
    <row r="6" spans="1:8" ht="17.25">
      <c r="A6" s="2" t="s">
        <v>10</v>
      </c>
      <c r="B6" s="2">
        <v>12</v>
      </c>
      <c r="C6" s="2">
        <f>B11</f>
        <v>10</v>
      </c>
      <c r="D6" s="2">
        <f>C11</f>
        <v>10</v>
      </c>
      <c r="E6" s="2">
        <f>D11</f>
        <v>10</v>
      </c>
      <c r="F6" s="2">
        <f>E11</f>
        <v>10</v>
      </c>
      <c r="G6" s="2">
        <f>F11</f>
        <v>10</v>
      </c>
      <c r="H6" s="2">
        <f aca="true" t="shared" si="1" ref="H6:H17">SUM(B6:G6)</f>
        <v>62</v>
      </c>
    </row>
    <row r="7" spans="1:8" ht="17.25">
      <c r="A7" s="2" t="s">
        <v>11</v>
      </c>
      <c r="B7" s="2">
        <f aca="true" t="shared" si="2" ref="B7:G7">MAX(0,B11-B6)</f>
        <v>0</v>
      </c>
      <c r="C7" s="2">
        <f t="shared" si="2"/>
        <v>0</v>
      </c>
      <c r="D7" s="2">
        <f t="shared" si="2"/>
        <v>0</v>
      </c>
      <c r="E7" s="2">
        <f t="shared" si="2"/>
        <v>0</v>
      </c>
      <c r="F7" s="2">
        <f t="shared" si="2"/>
        <v>0</v>
      </c>
      <c r="G7" s="2">
        <f t="shared" si="2"/>
        <v>0</v>
      </c>
      <c r="H7" s="2">
        <f t="shared" si="1"/>
        <v>0</v>
      </c>
    </row>
    <row r="8" spans="1:8" ht="17.25">
      <c r="A8" s="2" t="s">
        <v>12</v>
      </c>
      <c r="B8" s="2">
        <f aca="true" t="shared" si="3" ref="B8:G8">B7*$E$21</f>
        <v>0</v>
      </c>
      <c r="C8" s="2">
        <f t="shared" si="3"/>
        <v>0</v>
      </c>
      <c r="D8" s="2">
        <f t="shared" si="3"/>
        <v>0</v>
      </c>
      <c r="E8" s="2">
        <f t="shared" si="3"/>
        <v>0</v>
      </c>
      <c r="F8" s="2">
        <f t="shared" si="3"/>
        <v>0</v>
      </c>
      <c r="G8" s="2">
        <f t="shared" si="3"/>
        <v>0</v>
      </c>
      <c r="H8" s="2">
        <f t="shared" si="1"/>
        <v>0</v>
      </c>
    </row>
    <row r="9" spans="1:8" ht="17.25">
      <c r="A9" s="2" t="s">
        <v>13</v>
      </c>
      <c r="B9" s="2">
        <f aca="true" t="shared" si="4" ref="B9:G9">MAX(0,-B11+B6)</f>
        <v>2</v>
      </c>
      <c r="C9" s="2">
        <f t="shared" si="4"/>
        <v>0</v>
      </c>
      <c r="D9" s="2">
        <f t="shared" si="4"/>
        <v>0</v>
      </c>
      <c r="E9" s="2">
        <f t="shared" si="4"/>
        <v>0</v>
      </c>
      <c r="F9" s="2">
        <f t="shared" si="4"/>
        <v>0</v>
      </c>
      <c r="G9" s="2">
        <f t="shared" si="4"/>
        <v>0</v>
      </c>
      <c r="H9" s="2">
        <f t="shared" si="1"/>
        <v>2</v>
      </c>
    </row>
    <row r="10" spans="1:8" ht="17.25">
      <c r="A10" s="2" t="s">
        <v>14</v>
      </c>
      <c r="B10" s="2">
        <f aca="true" t="shared" si="5" ref="B10:G10">B9*$F$21</f>
        <v>1500</v>
      </c>
      <c r="C10" s="2">
        <f t="shared" si="5"/>
        <v>0</v>
      </c>
      <c r="D10" s="2">
        <f t="shared" si="5"/>
        <v>0</v>
      </c>
      <c r="E10" s="2">
        <f t="shared" si="5"/>
        <v>0</v>
      </c>
      <c r="F10" s="2">
        <f t="shared" si="5"/>
        <v>0</v>
      </c>
      <c r="G10" s="2">
        <f t="shared" si="5"/>
        <v>0</v>
      </c>
      <c r="H10" s="2">
        <f t="shared" si="1"/>
        <v>1500</v>
      </c>
    </row>
    <row r="11" spans="1:8" ht="17.25">
      <c r="A11" s="2" t="s">
        <v>15</v>
      </c>
      <c r="B11" s="2">
        <f>10</f>
        <v>10</v>
      </c>
      <c r="C11" s="2">
        <f>10</f>
        <v>10</v>
      </c>
      <c r="D11" s="2">
        <f>10</f>
        <v>10</v>
      </c>
      <c r="E11" s="2">
        <f>10</f>
        <v>10</v>
      </c>
      <c r="F11" s="2">
        <f>10</f>
        <v>10</v>
      </c>
      <c r="G11" s="2">
        <f>10</f>
        <v>10</v>
      </c>
      <c r="H11" s="2">
        <f t="shared" si="1"/>
        <v>60</v>
      </c>
    </row>
    <row r="12" spans="1:8" ht="17.25">
      <c r="A12" s="2" t="s">
        <v>16</v>
      </c>
      <c r="B12" s="2">
        <f aca="true" t="shared" si="6" ref="B12:G12">B11*$D$21</f>
        <v>15000</v>
      </c>
      <c r="C12" s="2">
        <f t="shared" si="6"/>
        <v>15000</v>
      </c>
      <c r="D12" s="2">
        <f t="shared" si="6"/>
        <v>15000</v>
      </c>
      <c r="E12" s="2">
        <f t="shared" si="6"/>
        <v>15000</v>
      </c>
      <c r="F12" s="2">
        <f t="shared" si="6"/>
        <v>15000</v>
      </c>
      <c r="G12" s="2">
        <f t="shared" si="6"/>
        <v>15000</v>
      </c>
      <c r="H12" s="2">
        <f t="shared" si="1"/>
        <v>90000</v>
      </c>
    </row>
    <row r="13" spans="1:8" ht="17.25">
      <c r="A13" s="2" t="s">
        <v>17</v>
      </c>
      <c r="B13" s="2">
        <f>MIN(B4,B3*B11*$A$21)</f>
        <v>1020</v>
      </c>
      <c r="C13" s="2">
        <f>MIN(C4,C3*C11*$A$21)</f>
        <v>950</v>
      </c>
      <c r="D13" s="2">
        <f>-100+MIN(D3*D11*$A$21)</f>
        <v>950</v>
      </c>
      <c r="E13" s="2">
        <f>MIN(E3*E11*$A$21)</f>
        <v>1150</v>
      </c>
      <c r="F13" s="2">
        <f>MIN(F4,F3*F11*$A$21)</f>
        <v>950</v>
      </c>
      <c r="G13" s="2">
        <f>MIN(G4,G3*G11*$A$21)</f>
        <v>650</v>
      </c>
      <c r="H13" s="2">
        <f t="shared" si="1"/>
        <v>5670</v>
      </c>
    </row>
    <row r="14" spans="1:8" ht="17.25">
      <c r="A14" s="2" t="s">
        <v>18</v>
      </c>
      <c r="B14" s="2">
        <f>B13-B4</f>
        <v>0</v>
      </c>
      <c r="C14" s="2">
        <f>B14+C13-C4</f>
        <v>0</v>
      </c>
      <c r="D14" s="2">
        <f>C14+D13-D4</f>
        <v>150</v>
      </c>
      <c r="E14" s="2">
        <f>D14+E13-E4</f>
        <v>300</v>
      </c>
      <c r="F14" s="2">
        <f>E14+F13-F4</f>
        <v>0</v>
      </c>
      <c r="G14" s="2">
        <f>F14+G13-G4</f>
        <v>0</v>
      </c>
      <c r="H14" s="2">
        <f t="shared" si="1"/>
        <v>450</v>
      </c>
    </row>
    <row r="15" spans="1:8" ht="17.25">
      <c r="A15" s="2" t="s">
        <v>19</v>
      </c>
      <c r="B15" s="2">
        <f aca="true" t="shared" si="7" ref="B15:G15">MAX(0,B14)*$B$21</f>
        <v>0</v>
      </c>
      <c r="C15" s="2">
        <f t="shared" si="7"/>
        <v>0</v>
      </c>
      <c r="D15" s="2">
        <f t="shared" si="7"/>
        <v>750</v>
      </c>
      <c r="E15" s="2">
        <f t="shared" si="7"/>
        <v>1500</v>
      </c>
      <c r="F15" s="2">
        <f t="shared" si="7"/>
        <v>0</v>
      </c>
      <c r="G15" s="2">
        <f t="shared" si="7"/>
        <v>0</v>
      </c>
      <c r="H15" s="2">
        <f t="shared" si="1"/>
        <v>2250</v>
      </c>
    </row>
    <row r="16" spans="1:8" ht="17.25">
      <c r="A16" s="2" t="s">
        <v>20</v>
      </c>
      <c r="B16" s="2">
        <f aca="true" t="shared" si="8" ref="B16:G16">MAX(0,-B14)*$C$21</f>
        <v>0</v>
      </c>
      <c r="C16" s="2">
        <f t="shared" si="8"/>
        <v>0</v>
      </c>
      <c r="D16" s="2">
        <f t="shared" si="8"/>
        <v>0</v>
      </c>
      <c r="E16" s="2">
        <f t="shared" si="8"/>
        <v>0</v>
      </c>
      <c r="F16" s="2">
        <f t="shared" si="8"/>
        <v>0</v>
      </c>
      <c r="G16" s="2">
        <f t="shared" si="8"/>
        <v>0</v>
      </c>
      <c r="H16" s="2">
        <f t="shared" si="1"/>
        <v>0</v>
      </c>
    </row>
    <row r="17" spans="1:8" ht="17.25">
      <c r="A17" s="2" t="s">
        <v>21</v>
      </c>
      <c r="B17" s="2">
        <f aca="true" t="shared" si="9" ref="B17:G17">B8+B10+B12+B15+B16</f>
        <v>16500</v>
      </c>
      <c r="C17" s="2">
        <f t="shared" si="9"/>
        <v>15000</v>
      </c>
      <c r="D17" s="2">
        <f t="shared" si="9"/>
        <v>15750</v>
      </c>
      <c r="E17" s="2">
        <f t="shared" si="9"/>
        <v>16500</v>
      </c>
      <c r="F17" s="2">
        <f t="shared" si="9"/>
        <v>15000</v>
      </c>
      <c r="G17" s="2">
        <f t="shared" si="9"/>
        <v>15000</v>
      </c>
      <c r="H17" s="2">
        <f t="shared" si="1"/>
        <v>93750</v>
      </c>
    </row>
    <row r="20" spans="1:6" ht="17.25">
      <c r="A20" s="1" t="s">
        <v>22</v>
      </c>
      <c r="B20" s="1" t="s">
        <v>23</v>
      </c>
      <c r="C20" s="1" t="s">
        <v>24</v>
      </c>
      <c r="D20" s="1" t="s">
        <v>25</v>
      </c>
      <c r="E20" s="1" t="s">
        <v>26</v>
      </c>
      <c r="F20" s="1" t="s">
        <v>27</v>
      </c>
    </row>
    <row r="21" spans="1:6" ht="17.25">
      <c r="A21" s="1">
        <v>5</v>
      </c>
      <c r="B21" s="1">
        <v>5</v>
      </c>
      <c r="C21" s="1">
        <v>35</v>
      </c>
      <c r="D21" s="1">
        <v>1500</v>
      </c>
      <c r="E21" s="1">
        <v>500</v>
      </c>
      <c r="F21" s="1">
        <v>750</v>
      </c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&amp;C&amp;F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2" sqref="A2"/>
    </sheetView>
  </sheetViews>
  <sheetFormatPr defaultColWidth="11.421875" defaultRowHeight="12.75"/>
  <cols>
    <col min="1" max="1" width="22.00390625" style="0" bestFit="1" customWidth="1"/>
    <col min="2" max="2" width="12.421875" style="0" customWidth="1"/>
    <col min="3" max="3" width="12.28125" style="0" customWidth="1"/>
    <col min="4" max="4" width="12.7109375" style="0" customWidth="1"/>
  </cols>
  <sheetData>
    <row r="1" s="1" customFormat="1" ht="21.75" customHeight="1">
      <c r="A1" s="1" t="s">
        <v>33</v>
      </c>
    </row>
    <row r="2" spans="1:8" ht="17.25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17.25">
      <c r="A3" s="2" t="s">
        <v>7</v>
      </c>
      <c r="B3" s="2">
        <v>21</v>
      </c>
      <c r="C3" s="2">
        <v>22</v>
      </c>
      <c r="D3" s="2">
        <v>21</v>
      </c>
      <c r="E3" s="2">
        <v>23</v>
      </c>
      <c r="F3" s="2">
        <v>19</v>
      </c>
      <c r="G3" s="2">
        <v>20</v>
      </c>
      <c r="H3" s="2">
        <f>SUM(B3:G3)</f>
        <v>126</v>
      </c>
    </row>
    <row r="4" spans="1:8" ht="17.25">
      <c r="A4" s="2" t="s">
        <v>8</v>
      </c>
      <c r="B4" s="2">
        <v>1020</v>
      </c>
      <c r="C4" s="2">
        <v>950</v>
      </c>
      <c r="D4" s="2">
        <v>800</v>
      </c>
      <c r="E4" s="2">
        <v>1000</v>
      </c>
      <c r="F4" s="2">
        <v>1250</v>
      </c>
      <c r="G4" s="2">
        <v>650</v>
      </c>
      <c r="H4" s="2">
        <f>SUM(B4:G4)</f>
        <v>5670</v>
      </c>
    </row>
    <row r="5" spans="1:8" ht="17.25">
      <c r="A5" s="2" t="s">
        <v>9</v>
      </c>
      <c r="B5" s="2">
        <f aca="true" t="shared" si="0" ref="B5:G5">ROUNDUP(B4/($A$21*B3),0)</f>
        <v>10</v>
      </c>
      <c r="C5" s="2">
        <f t="shared" si="0"/>
        <v>9</v>
      </c>
      <c r="D5" s="2">
        <f t="shared" si="0"/>
        <v>8</v>
      </c>
      <c r="E5" s="2">
        <f t="shared" si="0"/>
        <v>9</v>
      </c>
      <c r="F5" s="2">
        <f t="shared" si="0"/>
        <v>14</v>
      </c>
      <c r="G5" s="2">
        <f t="shared" si="0"/>
        <v>7</v>
      </c>
      <c r="H5" s="2">
        <f>H4/(H3*$A$21)</f>
        <v>9</v>
      </c>
    </row>
    <row r="6" spans="1:8" ht="17.25">
      <c r="A6" s="2" t="s">
        <v>10</v>
      </c>
      <c r="B6" s="2">
        <v>12</v>
      </c>
      <c r="C6" s="2">
        <f>B11</f>
        <v>9</v>
      </c>
      <c r="D6" s="2">
        <f>C11</f>
        <v>9</v>
      </c>
      <c r="E6" s="2">
        <f>D11</f>
        <v>9</v>
      </c>
      <c r="F6" s="2">
        <f>E11</f>
        <v>9</v>
      </c>
      <c r="G6" s="2">
        <f>F11</f>
        <v>9</v>
      </c>
      <c r="H6" s="2">
        <f aca="true" t="shared" si="1" ref="H6:H17">SUM(B6:G6)</f>
        <v>57</v>
      </c>
    </row>
    <row r="7" spans="1:8" ht="17.25">
      <c r="A7" s="2" t="s">
        <v>11</v>
      </c>
      <c r="B7" s="2">
        <f aca="true" t="shared" si="2" ref="B7:G7">MAX(0,B11-B6)</f>
        <v>0</v>
      </c>
      <c r="C7" s="2">
        <f t="shared" si="2"/>
        <v>0</v>
      </c>
      <c r="D7" s="2">
        <f t="shared" si="2"/>
        <v>0</v>
      </c>
      <c r="E7" s="2">
        <f t="shared" si="2"/>
        <v>0</v>
      </c>
      <c r="F7" s="2">
        <f t="shared" si="2"/>
        <v>0</v>
      </c>
      <c r="G7" s="2">
        <f t="shared" si="2"/>
        <v>0</v>
      </c>
      <c r="H7" s="2">
        <f t="shared" si="1"/>
        <v>0</v>
      </c>
    </row>
    <row r="8" spans="1:8" ht="17.25">
      <c r="A8" s="2" t="s">
        <v>12</v>
      </c>
      <c r="B8" s="2">
        <f aca="true" t="shared" si="3" ref="B8:G8">B7*$E$21</f>
        <v>0</v>
      </c>
      <c r="C8" s="2">
        <f t="shared" si="3"/>
        <v>0</v>
      </c>
      <c r="D8" s="2">
        <f t="shared" si="3"/>
        <v>0</v>
      </c>
      <c r="E8" s="2">
        <f t="shared" si="3"/>
        <v>0</v>
      </c>
      <c r="F8" s="2">
        <f t="shared" si="3"/>
        <v>0</v>
      </c>
      <c r="G8" s="2">
        <f t="shared" si="3"/>
        <v>0</v>
      </c>
      <c r="H8" s="2">
        <f t="shared" si="1"/>
        <v>0</v>
      </c>
    </row>
    <row r="9" spans="1:8" ht="17.25">
      <c r="A9" s="2" t="s">
        <v>13</v>
      </c>
      <c r="B9" s="2">
        <f aca="true" t="shared" si="4" ref="B9:G9">MAX(0,-B11+B6)</f>
        <v>3</v>
      </c>
      <c r="C9" s="2">
        <f t="shared" si="4"/>
        <v>0</v>
      </c>
      <c r="D9" s="2">
        <f t="shared" si="4"/>
        <v>0</v>
      </c>
      <c r="E9" s="2">
        <f t="shared" si="4"/>
        <v>0</v>
      </c>
      <c r="F9" s="2">
        <f t="shared" si="4"/>
        <v>0</v>
      </c>
      <c r="G9" s="2">
        <f t="shared" si="4"/>
        <v>0</v>
      </c>
      <c r="H9" s="2">
        <f t="shared" si="1"/>
        <v>3</v>
      </c>
    </row>
    <row r="10" spans="1:8" ht="17.25">
      <c r="A10" s="2" t="s">
        <v>14</v>
      </c>
      <c r="B10" s="2">
        <f aca="true" t="shared" si="5" ref="B10:G10">B9*$F$21</f>
        <v>2250</v>
      </c>
      <c r="C10" s="2">
        <f t="shared" si="5"/>
        <v>0</v>
      </c>
      <c r="D10" s="2">
        <f t="shared" si="5"/>
        <v>0</v>
      </c>
      <c r="E10" s="2">
        <f t="shared" si="5"/>
        <v>0</v>
      </c>
      <c r="F10" s="2">
        <f t="shared" si="5"/>
        <v>0</v>
      </c>
      <c r="G10" s="2">
        <f t="shared" si="5"/>
        <v>0</v>
      </c>
      <c r="H10" s="2">
        <f t="shared" si="1"/>
        <v>2250</v>
      </c>
    </row>
    <row r="11" spans="1:8" ht="17.25">
      <c r="A11" s="2" t="s">
        <v>15</v>
      </c>
      <c r="B11" s="2">
        <v>9</v>
      </c>
      <c r="C11" s="2">
        <v>9</v>
      </c>
      <c r="D11" s="2">
        <v>9</v>
      </c>
      <c r="E11" s="2">
        <v>9</v>
      </c>
      <c r="F11" s="2">
        <v>9</v>
      </c>
      <c r="G11" s="2">
        <v>9</v>
      </c>
      <c r="H11" s="2">
        <f t="shared" si="1"/>
        <v>54</v>
      </c>
    </row>
    <row r="12" spans="1:8" ht="17.25">
      <c r="A12" s="2" t="s">
        <v>16</v>
      </c>
      <c r="B12" s="2">
        <f aca="true" t="shared" si="6" ref="B12:G12">B11*$D$21</f>
        <v>13500</v>
      </c>
      <c r="C12" s="2">
        <f t="shared" si="6"/>
        <v>13500</v>
      </c>
      <c r="D12" s="2">
        <f t="shared" si="6"/>
        <v>13500</v>
      </c>
      <c r="E12" s="2">
        <f t="shared" si="6"/>
        <v>13500</v>
      </c>
      <c r="F12" s="2">
        <f t="shared" si="6"/>
        <v>13500</v>
      </c>
      <c r="G12" s="2">
        <f t="shared" si="6"/>
        <v>13500</v>
      </c>
      <c r="H12" s="2">
        <f t="shared" si="1"/>
        <v>81000</v>
      </c>
    </row>
    <row r="13" spans="1:8" ht="17.25">
      <c r="A13" s="2" t="s">
        <v>17</v>
      </c>
      <c r="B13" s="2">
        <f aca="true" t="shared" si="7" ref="B13:G13">B3*B11*$A$21</f>
        <v>945</v>
      </c>
      <c r="C13" s="2">
        <f t="shared" si="7"/>
        <v>990</v>
      </c>
      <c r="D13" s="2">
        <f t="shared" si="7"/>
        <v>945</v>
      </c>
      <c r="E13" s="2">
        <f t="shared" si="7"/>
        <v>1035</v>
      </c>
      <c r="F13" s="2">
        <f t="shared" si="7"/>
        <v>855</v>
      </c>
      <c r="G13" s="2">
        <f t="shared" si="7"/>
        <v>900</v>
      </c>
      <c r="H13" s="2">
        <f t="shared" si="1"/>
        <v>5670</v>
      </c>
    </row>
    <row r="14" spans="1:8" ht="17.25">
      <c r="A14" s="2" t="s">
        <v>18</v>
      </c>
      <c r="B14" s="2">
        <f>B13-B4</f>
        <v>-75</v>
      </c>
      <c r="C14" s="2">
        <f>B14+C13-C4</f>
        <v>-35</v>
      </c>
      <c r="D14" s="2">
        <f>C14+D13-D4</f>
        <v>110</v>
      </c>
      <c r="E14" s="2">
        <f>D14+E13-E4</f>
        <v>145</v>
      </c>
      <c r="F14" s="2">
        <f>E14+F13-F4</f>
        <v>-250</v>
      </c>
      <c r="G14" s="2">
        <f>F14+G13-G4</f>
        <v>0</v>
      </c>
      <c r="H14" s="2">
        <f t="shared" si="1"/>
        <v>-105</v>
      </c>
    </row>
    <row r="15" spans="1:8" ht="17.25">
      <c r="A15" s="2" t="s">
        <v>19</v>
      </c>
      <c r="B15" s="2">
        <f aca="true" t="shared" si="8" ref="B15:G15">MAX(0,B14)*$B$21</f>
        <v>0</v>
      </c>
      <c r="C15" s="2">
        <f t="shared" si="8"/>
        <v>0</v>
      </c>
      <c r="D15" s="2">
        <f t="shared" si="8"/>
        <v>550</v>
      </c>
      <c r="E15" s="2">
        <f t="shared" si="8"/>
        <v>725</v>
      </c>
      <c r="F15" s="2">
        <f t="shared" si="8"/>
        <v>0</v>
      </c>
      <c r="G15" s="2">
        <f t="shared" si="8"/>
        <v>0</v>
      </c>
      <c r="H15" s="2">
        <f t="shared" si="1"/>
        <v>1275</v>
      </c>
    </row>
    <row r="16" spans="1:8" ht="17.25">
      <c r="A16" s="2" t="s">
        <v>20</v>
      </c>
      <c r="B16" s="2">
        <f aca="true" t="shared" si="9" ref="B16:G16">MAX(0,-B14)*$C$21</f>
        <v>2625</v>
      </c>
      <c r="C16" s="2">
        <f t="shared" si="9"/>
        <v>1225</v>
      </c>
      <c r="D16" s="2">
        <f t="shared" si="9"/>
        <v>0</v>
      </c>
      <c r="E16" s="2">
        <f t="shared" si="9"/>
        <v>0</v>
      </c>
      <c r="F16" s="2">
        <f t="shared" si="9"/>
        <v>8750</v>
      </c>
      <c r="G16" s="2">
        <f t="shared" si="9"/>
        <v>0</v>
      </c>
      <c r="H16" s="2">
        <f t="shared" si="1"/>
        <v>12600</v>
      </c>
    </row>
    <row r="17" spans="1:8" ht="17.25">
      <c r="A17" s="2" t="s">
        <v>21</v>
      </c>
      <c r="B17" s="2">
        <f aca="true" t="shared" si="10" ref="B17:G17">B8+B10+B12+B15+B16</f>
        <v>18375</v>
      </c>
      <c r="C17" s="2">
        <f t="shared" si="10"/>
        <v>14725</v>
      </c>
      <c r="D17" s="2">
        <f t="shared" si="10"/>
        <v>14050</v>
      </c>
      <c r="E17" s="2">
        <f t="shared" si="10"/>
        <v>14225</v>
      </c>
      <c r="F17" s="2">
        <f t="shared" si="10"/>
        <v>22250</v>
      </c>
      <c r="G17" s="2">
        <f t="shared" si="10"/>
        <v>13500</v>
      </c>
      <c r="H17" s="2">
        <f t="shared" si="1"/>
        <v>97125</v>
      </c>
    </row>
    <row r="20" spans="1:6" ht="17.25">
      <c r="A20" s="1" t="s">
        <v>22</v>
      </c>
      <c r="B20" s="1" t="s">
        <v>23</v>
      </c>
      <c r="C20" s="1" t="s">
        <v>24</v>
      </c>
      <c r="D20" s="1" t="s">
        <v>25</v>
      </c>
      <c r="E20" s="1" t="s">
        <v>26</v>
      </c>
      <c r="F20" s="1" t="s">
        <v>27</v>
      </c>
    </row>
    <row r="21" spans="1:6" ht="17.25">
      <c r="A21" s="1">
        <v>5</v>
      </c>
      <c r="B21" s="1">
        <v>5</v>
      </c>
      <c r="C21" s="1">
        <v>35</v>
      </c>
      <c r="D21" s="1">
        <v>1500</v>
      </c>
      <c r="E21" s="1">
        <v>500</v>
      </c>
      <c r="F21" s="1">
        <v>750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D26" sqref="D26"/>
    </sheetView>
  </sheetViews>
  <sheetFormatPr defaultColWidth="11.421875" defaultRowHeight="12.75"/>
  <cols>
    <col min="1" max="1" width="22.00390625" style="0" bestFit="1" customWidth="1"/>
  </cols>
  <sheetData>
    <row r="1" ht="20.25" customHeight="1">
      <c r="A1" s="1" t="s">
        <v>31</v>
      </c>
    </row>
    <row r="2" spans="1:8" ht="17.25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17.25">
      <c r="A3" s="2" t="s">
        <v>7</v>
      </c>
      <c r="B3" s="2">
        <v>21</v>
      </c>
      <c r="C3" s="2">
        <v>22</v>
      </c>
      <c r="D3" s="2">
        <v>21</v>
      </c>
      <c r="E3" s="2">
        <v>23</v>
      </c>
      <c r="F3" s="2">
        <v>19</v>
      </c>
      <c r="G3" s="2">
        <v>20</v>
      </c>
      <c r="H3" s="2">
        <f>SUM(B3:G3)</f>
        <v>126</v>
      </c>
    </row>
    <row r="4" spans="1:8" ht="17.25">
      <c r="A4" s="2" t="s">
        <v>8</v>
      </c>
      <c r="B4" s="2">
        <v>1020</v>
      </c>
      <c r="C4" s="2">
        <v>950</v>
      </c>
      <c r="D4" s="2">
        <v>800</v>
      </c>
      <c r="E4" s="2">
        <v>1000</v>
      </c>
      <c r="F4" s="2">
        <v>1250</v>
      </c>
      <c r="G4" s="2">
        <v>650</v>
      </c>
      <c r="H4" s="2">
        <f>SUM(B4:G4)</f>
        <v>5670</v>
      </c>
    </row>
    <row r="5" spans="1:8" ht="17.25">
      <c r="A5" s="2" t="s">
        <v>9</v>
      </c>
      <c r="B5" s="2">
        <f aca="true" t="shared" si="0" ref="B5:G5">ROUNDUP(B4/($A$21*B3),0)</f>
        <v>10</v>
      </c>
      <c r="C5" s="2">
        <f t="shared" si="0"/>
        <v>9</v>
      </c>
      <c r="D5" s="2">
        <f t="shared" si="0"/>
        <v>8</v>
      </c>
      <c r="E5" s="2">
        <f t="shared" si="0"/>
        <v>9</v>
      </c>
      <c r="F5" s="2">
        <f t="shared" si="0"/>
        <v>14</v>
      </c>
      <c r="G5" s="2">
        <f t="shared" si="0"/>
        <v>7</v>
      </c>
      <c r="H5" s="2">
        <f>H4/(H3*$A$21)</f>
        <v>9</v>
      </c>
    </row>
    <row r="6" spans="1:8" ht="17.25">
      <c r="A6" s="2" t="s">
        <v>10</v>
      </c>
      <c r="B6" s="2">
        <v>12</v>
      </c>
      <c r="C6" s="2">
        <f>B11</f>
        <v>10</v>
      </c>
      <c r="D6" s="2">
        <f>C11</f>
        <v>10</v>
      </c>
      <c r="E6" s="2">
        <f>D11</f>
        <v>10</v>
      </c>
      <c r="F6" s="2">
        <f>E11</f>
        <v>10</v>
      </c>
      <c r="G6" s="2">
        <f>F11</f>
        <v>10</v>
      </c>
      <c r="H6" s="2">
        <f aca="true" t="shared" si="1" ref="H6:H17">SUM(B6:G6)</f>
        <v>62</v>
      </c>
    </row>
    <row r="7" spans="1:8" ht="17.25">
      <c r="A7" s="2" t="s">
        <v>11</v>
      </c>
      <c r="B7" s="2">
        <f aca="true" t="shared" si="2" ref="B7:G7">MAX(0,B11-B6)</f>
        <v>0</v>
      </c>
      <c r="C7" s="2">
        <f t="shared" si="2"/>
        <v>0</v>
      </c>
      <c r="D7" s="2">
        <f t="shared" si="2"/>
        <v>0</v>
      </c>
      <c r="E7" s="2">
        <f t="shared" si="2"/>
        <v>0</v>
      </c>
      <c r="F7" s="2">
        <f t="shared" si="2"/>
        <v>0</v>
      </c>
      <c r="G7" s="2">
        <f t="shared" si="2"/>
        <v>0</v>
      </c>
      <c r="H7" s="2">
        <f t="shared" si="1"/>
        <v>0</v>
      </c>
    </row>
    <row r="8" spans="1:8" ht="17.25">
      <c r="A8" s="2" t="s">
        <v>12</v>
      </c>
      <c r="B8" s="2">
        <f aca="true" t="shared" si="3" ref="B8:G8">B7*$E$21</f>
        <v>0</v>
      </c>
      <c r="C8" s="2">
        <f t="shared" si="3"/>
        <v>0</v>
      </c>
      <c r="D8" s="2">
        <f t="shared" si="3"/>
        <v>0</v>
      </c>
      <c r="E8" s="2">
        <f t="shared" si="3"/>
        <v>0</v>
      </c>
      <c r="F8" s="2">
        <f t="shared" si="3"/>
        <v>0</v>
      </c>
      <c r="G8" s="2">
        <f t="shared" si="3"/>
        <v>0</v>
      </c>
      <c r="H8" s="2">
        <f t="shared" si="1"/>
        <v>0</v>
      </c>
    </row>
    <row r="9" spans="1:8" ht="17.25">
      <c r="A9" s="2" t="s">
        <v>13</v>
      </c>
      <c r="B9" s="2">
        <f aca="true" t="shared" si="4" ref="B9:G9">MAX(0,-B11+B6)</f>
        <v>2</v>
      </c>
      <c r="C9" s="2">
        <f t="shared" si="4"/>
        <v>0</v>
      </c>
      <c r="D9" s="2">
        <f t="shared" si="4"/>
        <v>0</v>
      </c>
      <c r="E9" s="2">
        <f t="shared" si="4"/>
        <v>0</v>
      </c>
      <c r="F9" s="2">
        <f t="shared" si="4"/>
        <v>0</v>
      </c>
      <c r="G9" s="2">
        <f t="shared" si="4"/>
        <v>0</v>
      </c>
      <c r="H9" s="2">
        <f t="shared" si="1"/>
        <v>2</v>
      </c>
    </row>
    <row r="10" spans="1:8" ht="17.25">
      <c r="A10" s="2" t="s">
        <v>14</v>
      </c>
      <c r="B10" s="2">
        <f aca="true" t="shared" si="5" ref="B10:G10">B9*$F$21</f>
        <v>1500</v>
      </c>
      <c r="C10" s="2">
        <f t="shared" si="5"/>
        <v>0</v>
      </c>
      <c r="D10" s="2">
        <f t="shared" si="5"/>
        <v>0</v>
      </c>
      <c r="E10" s="2">
        <f t="shared" si="5"/>
        <v>0</v>
      </c>
      <c r="F10" s="2">
        <f t="shared" si="5"/>
        <v>0</v>
      </c>
      <c r="G10" s="2">
        <f t="shared" si="5"/>
        <v>0</v>
      </c>
      <c r="H10" s="2">
        <f t="shared" si="1"/>
        <v>1500</v>
      </c>
    </row>
    <row r="11" spans="1:8" ht="17.25">
      <c r="A11" s="2" t="s">
        <v>15</v>
      </c>
      <c r="B11" s="2">
        <f>10</f>
        <v>10</v>
      </c>
      <c r="C11" s="2">
        <f>10</f>
        <v>10</v>
      </c>
      <c r="D11" s="2">
        <f>10</f>
        <v>10</v>
      </c>
      <c r="E11" s="2">
        <f>10</f>
        <v>10</v>
      </c>
      <c r="F11" s="2">
        <f>10</f>
        <v>10</v>
      </c>
      <c r="G11" s="2">
        <f>10</f>
        <v>10</v>
      </c>
      <c r="H11" s="2">
        <f t="shared" si="1"/>
        <v>60</v>
      </c>
    </row>
    <row r="12" spans="1:8" ht="17.25">
      <c r="A12" s="2" t="s">
        <v>16</v>
      </c>
      <c r="B12" s="2">
        <f aca="true" t="shared" si="6" ref="B12:G12">B11*$D$21</f>
        <v>15000</v>
      </c>
      <c r="C12" s="2">
        <f t="shared" si="6"/>
        <v>15000</v>
      </c>
      <c r="D12" s="2">
        <f t="shared" si="6"/>
        <v>15000</v>
      </c>
      <c r="E12" s="2">
        <f t="shared" si="6"/>
        <v>15000</v>
      </c>
      <c r="F12" s="2">
        <f t="shared" si="6"/>
        <v>15000</v>
      </c>
      <c r="G12" s="2">
        <f t="shared" si="6"/>
        <v>15000</v>
      </c>
      <c r="H12" s="2">
        <f t="shared" si="1"/>
        <v>90000</v>
      </c>
    </row>
    <row r="13" spans="1:8" ht="17.25">
      <c r="A13" s="2" t="s">
        <v>17</v>
      </c>
      <c r="B13" s="2">
        <f>MIN(B4,B3*B11*$A$21)</f>
        <v>1020</v>
      </c>
      <c r="C13" s="2">
        <f>MIN(C4,C3*C11*$A$21)</f>
        <v>950</v>
      </c>
      <c r="D13" s="2">
        <f>-100+MIN(D3*D11*$A$21)</f>
        <v>950</v>
      </c>
      <c r="E13" s="2">
        <f>MIN(E3*E11*$A$21)</f>
        <v>1150</v>
      </c>
      <c r="F13" s="2">
        <f>MIN(F4,F3*F11*$A$21)</f>
        <v>950</v>
      </c>
      <c r="G13" s="2">
        <f>MIN(G4,G3*G11*$A$21)</f>
        <v>650</v>
      </c>
      <c r="H13" s="2">
        <f t="shared" si="1"/>
        <v>5670</v>
      </c>
    </row>
    <row r="14" spans="1:8" ht="17.25">
      <c r="A14" s="2" t="s">
        <v>18</v>
      </c>
      <c r="B14" s="2">
        <f>B13-B4</f>
        <v>0</v>
      </c>
      <c r="C14" s="2">
        <f>B14+C13-C4</f>
        <v>0</v>
      </c>
      <c r="D14" s="2">
        <f>C14+D13-D4</f>
        <v>150</v>
      </c>
      <c r="E14" s="2">
        <f>D14+E13-E4</f>
        <v>300</v>
      </c>
      <c r="F14" s="2">
        <f>E14+F13-F4</f>
        <v>0</v>
      </c>
      <c r="G14" s="2">
        <f>F14+G13-G4</f>
        <v>0</v>
      </c>
      <c r="H14" s="2">
        <f t="shared" si="1"/>
        <v>450</v>
      </c>
    </row>
    <row r="15" spans="1:8" ht="17.25">
      <c r="A15" s="2" t="s">
        <v>19</v>
      </c>
      <c r="B15" s="2">
        <f aca="true" t="shared" si="7" ref="B15:G15">MAX(0,B14)*$B$21</f>
        <v>0</v>
      </c>
      <c r="C15" s="2">
        <f t="shared" si="7"/>
        <v>0</v>
      </c>
      <c r="D15" s="2">
        <f t="shared" si="7"/>
        <v>750</v>
      </c>
      <c r="E15" s="2">
        <f t="shared" si="7"/>
        <v>1500</v>
      </c>
      <c r="F15" s="2">
        <f t="shared" si="7"/>
        <v>0</v>
      </c>
      <c r="G15" s="2">
        <f t="shared" si="7"/>
        <v>0</v>
      </c>
      <c r="H15" s="2">
        <f t="shared" si="1"/>
        <v>2250</v>
      </c>
    </row>
    <row r="16" spans="1:8" ht="17.25">
      <c r="A16" s="2" t="s">
        <v>20</v>
      </c>
      <c r="B16" s="2">
        <f aca="true" t="shared" si="8" ref="B16:G16">MAX(0,-B14)*$C$21</f>
        <v>0</v>
      </c>
      <c r="C16" s="2">
        <f t="shared" si="8"/>
        <v>0</v>
      </c>
      <c r="D16" s="2">
        <f t="shared" si="8"/>
        <v>0</v>
      </c>
      <c r="E16" s="2">
        <f t="shared" si="8"/>
        <v>0</v>
      </c>
      <c r="F16" s="2">
        <f t="shared" si="8"/>
        <v>0</v>
      </c>
      <c r="G16" s="2">
        <f t="shared" si="8"/>
        <v>0</v>
      </c>
      <c r="H16" s="2">
        <f t="shared" si="1"/>
        <v>0</v>
      </c>
    </row>
    <row r="17" spans="1:8" ht="17.25">
      <c r="A17" s="2" t="s">
        <v>21</v>
      </c>
      <c r="B17" s="2">
        <f aca="true" t="shared" si="9" ref="B17:G17">B8+B10+B12+B15+B16</f>
        <v>16500</v>
      </c>
      <c r="C17" s="2">
        <f t="shared" si="9"/>
        <v>15000</v>
      </c>
      <c r="D17" s="2">
        <f t="shared" si="9"/>
        <v>15750</v>
      </c>
      <c r="E17" s="2">
        <f t="shared" si="9"/>
        <v>16500</v>
      </c>
      <c r="F17" s="2">
        <f t="shared" si="9"/>
        <v>15000</v>
      </c>
      <c r="G17" s="2">
        <f t="shared" si="9"/>
        <v>15000</v>
      </c>
      <c r="H17" s="2">
        <f t="shared" si="1"/>
        <v>93750</v>
      </c>
    </row>
    <row r="20" spans="1:6" ht="17.25">
      <c r="A20" s="1" t="s">
        <v>22</v>
      </c>
      <c r="B20" s="1" t="s">
        <v>23</v>
      </c>
      <c r="C20" s="1" t="s">
        <v>24</v>
      </c>
      <c r="D20" s="1" t="s">
        <v>25</v>
      </c>
      <c r="E20" s="1" t="s">
        <v>26</v>
      </c>
      <c r="F20" s="1" t="s">
        <v>27</v>
      </c>
    </row>
    <row r="21" spans="1:6" ht="17.25">
      <c r="A21" s="1">
        <v>5</v>
      </c>
      <c r="B21" s="1">
        <v>5</v>
      </c>
      <c r="C21" s="1">
        <v>35</v>
      </c>
      <c r="D21" s="1">
        <v>1500</v>
      </c>
      <c r="E21" s="1">
        <v>500</v>
      </c>
      <c r="F21" s="1">
        <v>750</v>
      </c>
    </row>
    <row r="24" spans="1:2" ht="17.25">
      <c r="A24" s="3" t="s">
        <v>28</v>
      </c>
      <c r="B24" s="3"/>
    </row>
    <row r="25" spans="1:2" ht="17.25">
      <c r="A25" s="3" t="s">
        <v>29</v>
      </c>
      <c r="B25" s="3"/>
    </row>
  </sheetData>
  <mergeCells count="2">
    <mergeCell ref="A24:B24"/>
    <mergeCell ref="A25:B25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Christian Almeder</cp:lastModifiedBy>
  <cp:lastPrinted>2005-04-05T09:35:45Z</cp:lastPrinted>
  <dcterms:created xsi:type="dcterms:W3CDTF">2002-10-28T12:42:11Z</dcterms:created>
  <dcterms:modified xsi:type="dcterms:W3CDTF">2005-04-07T15:19:35Z</dcterms:modified>
  <cp:category/>
  <cp:version/>
  <cp:contentType/>
  <cp:contentStatus/>
</cp:coreProperties>
</file>